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ec69.sharepoint.com/sites/UNIOGECEQUIPE/Documents partages/DOSSIER FAMILIAL/04 SOCIAL/DUREE DU TRAVAIL/PREPARATION CALENDRIER N+1/"/>
    </mc:Choice>
  </mc:AlternateContent>
  <xr:revisionPtr revIDLastSave="0" documentId="8_{428DB078-6267-4ED9-8AA3-5B98D522345B}" xr6:coauthVersionLast="47" xr6:coauthVersionMax="47" xr10:uidLastSave="{00000000-0000-0000-0000-000000000000}"/>
  <bookViews>
    <workbookView xWindow="-120" yWindow="-120" windowWidth="29040" windowHeight="15720" tabRatio="677" activeTab="2" xr2:uid="{00000000-000D-0000-FFFF-FFFF00000000}"/>
  </bookViews>
  <sheets>
    <sheet name="Notice utilisateur" sheetId="24" r:id="rId1"/>
    <sheet name="calendrier 51 CP CC EPNL" sheetId="32" r:id="rId2"/>
    <sheet name="calendrier 36 CP  CC EPNL" sheetId="35" r:id="rId3"/>
  </sheets>
  <definedNames>
    <definedName name="_xlnm.Print_Area" localSheetId="2">'calendrier 36 CP  CC EPNL'!$C$36:$BA$86</definedName>
    <definedName name="_xlnm.Print_Area" localSheetId="1">'calendrier 51 CP CC EPNL'!$C$36:$BA$86</definedName>
    <definedName name="_xlnm.Print_Area" localSheetId="0">'Notice utilisateur'!$A$1:$BB$141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35" l="1"/>
  <c r="K40" i="35" s="1"/>
  <c r="O40" i="35" s="1"/>
  <c r="S40" i="35" s="1"/>
  <c r="W40" i="35" s="1"/>
  <c r="AA40" i="35" s="1"/>
  <c r="AE40" i="35" s="1"/>
  <c r="AI40" i="35" s="1"/>
  <c r="AM40" i="35" s="1"/>
  <c r="AQ40" i="35" s="1"/>
  <c r="AU40" i="35" s="1"/>
  <c r="W29" i="35"/>
  <c r="W25" i="35"/>
  <c r="S29" i="35"/>
  <c r="S25" i="35"/>
  <c r="O29" i="35"/>
  <c r="O25" i="35"/>
  <c r="K29" i="35"/>
  <c r="K25" i="35"/>
  <c r="AS73" i="35"/>
  <c r="U73" i="35"/>
  <c r="I73" i="35"/>
  <c r="AK72" i="35"/>
  <c r="U72" i="35"/>
  <c r="AW71" i="35"/>
  <c r="AK71" i="35"/>
  <c r="M71" i="35"/>
  <c r="AW70" i="35"/>
  <c r="AC70" i="35"/>
  <c r="Y70" i="35"/>
  <c r="M70" i="35"/>
  <c r="AO69" i="35"/>
  <c r="AC69" i="35"/>
  <c r="Y69" i="35"/>
  <c r="Q69" i="35"/>
  <c r="E69" i="35"/>
  <c r="AO68" i="35"/>
  <c r="Q68" i="35"/>
  <c r="E68" i="35"/>
  <c r="AS67" i="35"/>
  <c r="AG67" i="35"/>
  <c r="I67" i="35"/>
  <c r="AS66" i="35"/>
  <c r="AG66" i="35"/>
  <c r="U66" i="35"/>
  <c r="I66" i="35"/>
  <c r="AK65" i="35"/>
  <c r="U65" i="35"/>
  <c r="AW64" i="35"/>
  <c r="AK64" i="35"/>
  <c r="M64" i="35"/>
  <c r="AW63" i="35"/>
  <c r="AC63" i="35"/>
  <c r="Y63" i="35"/>
  <c r="M63" i="35"/>
  <c r="AO62" i="35"/>
  <c r="AC62" i="35"/>
  <c r="Y62" i="35"/>
  <c r="Q62" i="35"/>
  <c r="E62" i="35"/>
  <c r="AO61" i="35"/>
  <c r="Q61" i="35"/>
  <c r="E61" i="35"/>
  <c r="AS60" i="35"/>
  <c r="AG60" i="35"/>
  <c r="I60" i="35"/>
  <c r="AS59" i="35"/>
  <c r="AG59" i="35"/>
  <c r="U59" i="35"/>
  <c r="I59" i="35"/>
  <c r="AK58" i="35"/>
  <c r="U58" i="35"/>
  <c r="AK57" i="35"/>
  <c r="M57" i="35"/>
  <c r="AW56" i="35"/>
  <c r="AC56" i="35"/>
  <c r="Y56" i="35"/>
  <c r="M56" i="35"/>
  <c r="AO55" i="35"/>
  <c r="AC55" i="35"/>
  <c r="Y55" i="35"/>
  <c r="Q55" i="35"/>
  <c r="E55" i="35"/>
  <c r="AO54" i="35"/>
  <c r="Q54" i="35"/>
  <c r="E54" i="35"/>
  <c r="AS53" i="35"/>
  <c r="AG53" i="35"/>
  <c r="I53" i="35"/>
  <c r="AS52" i="35"/>
  <c r="AG52" i="35"/>
  <c r="U52" i="35"/>
  <c r="I52" i="35"/>
  <c r="AK51" i="35"/>
  <c r="U51" i="35"/>
  <c r="AW50" i="35"/>
  <c r="M50" i="35"/>
  <c r="AW49" i="35"/>
  <c r="AC49" i="35"/>
  <c r="Y49" i="35"/>
  <c r="M49" i="35"/>
  <c r="AO48" i="35"/>
  <c r="AC48" i="35"/>
  <c r="Y48" i="35"/>
  <c r="Q48" i="35"/>
  <c r="E48" i="35"/>
  <c r="AO47" i="35"/>
  <c r="Q47" i="35"/>
  <c r="E47" i="35"/>
  <c r="AS46" i="35"/>
  <c r="AG46" i="35"/>
  <c r="I46" i="35"/>
  <c r="AS45" i="35"/>
  <c r="AG45" i="35"/>
  <c r="U45" i="35"/>
  <c r="I45" i="35"/>
  <c r="AK44" i="35"/>
  <c r="U44" i="35"/>
  <c r="AW43" i="35"/>
  <c r="AK49" i="32"/>
  <c r="Q66" i="32"/>
  <c r="Q73" i="32"/>
  <c r="Q72" i="32"/>
  <c r="Q71" i="32"/>
  <c r="Q70" i="32"/>
  <c r="AG65" i="32"/>
  <c r="AG64" i="32"/>
  <c r="AG63" i="32"/>
  <c r="AG62" i="32"/>
  <c r="AG61" i="32"/>
  <c r="Y68" i="32"/>
  <c r="Y67" i="32"/>
  <c r="Y66" i="32"/>
  <c r="Y65" i="32"/>
  <c r="Y64" i="32"/>
  <c r="AW59" i="32"/>
  <c r="AW58" i="32"/>
  <c r="AW55" i="32"/>
  <c r="AW54" i="32"/>
  <c r="AW53" i="32"/>
  <c r="AW52" i="32"/>
  <c r="AW51" i="32"/>
  <c r="AW48" i="32"/>
  <c r="AW47" i="32"/>
  <c r="AW46" i="32"/>
  <c r="AW45" i="32"/>
  <c r="AW44" i="32"/>
  <c r="AS72" i="32"/>
  <c r="AS71" i="32"/>
  <c r="AS70" i="32"/>
  <c r="AS69" i="32"/>
  <c r="AS68" i="32"/>
  <c r="AS65" i="32"/>
  <c r="AS64" i="32"/>
  <c r="AS63" i="32"/>
  <c r="AS62" i="32"/>
  <c r="AS61" i="32"/>
  <c r="I72" i="32"/>
  <c r="I71" i="32"/>
  <c r="I70" i="32"/>
  <c r="I69" i="32"/>
  <c r="I68" i="32"/>
  <c r="AW73" i="32"/>
  <c r="AS73" i="32"/>
  <c r="AK73" i="32"/>
  <c r="AC73" i="32"/>
  <c r="U73" i="32"/>
  <c r="I73" i="32"/>
  <c r="AW72" i="32"/>
  <c r="AO72" i="32"/>
  <c r="AK72" i="32"/>
  <c r="AG72" i="32"/>
  <c r="AC72" i="32"/>
  <c r="U72" i="32"/>
  <c r="M72" i="32"/>
  <c r="E72" i="32"/>
  <c r="AW71" i="32"/>
  <c r="AO71" i="32"/>
  <c r="AK71" i="32"/>
  <c r="AG71" i="32"/>
  <c r="U71" i="32"/>
  <c r="M71" i="32"/>
  <c r="E71" i="32"/>
  <c r="AW70" i="32"/>
  <c r="AO70" i="32"/>
  <c r="AK70" i="32"/>
  <c r="AG70" i="32"/>
  <c r="AC70" i="32"/>
  <c r="Y70" i="32"/>
  <c r="U70" i="32"/>
  <c r="M70" i="32"/>
  <c r="E70" i="32"/>
  <c r="AW69" i="32"/>
  <c r="AO69" i="32"/>
  <c r="AK69" i="32"/>
  <c r="AG69" i="32"/>
  <c r="AC69" i="32"/>
  <c r="Y69" i="32"/>
  <c r="U69" i="32"/>
  <c r="Q69" i="32"/>
  <c r="M69" i="32"/>
  <c r="E69" i="32"/>
  <c r="AW68" i="32"/>
  <c r="AO68" i="32"/>
  <c r="AK68" i="32"/>
  <c r="AG68" i="32"/>
  <c r="AC68" i="32"/>
  <c r="U68" i="32"/>
  <c r="Q68" i="32"/>
  <c r="M68" i="32"/>
  <c r="E68" i="32"/>
  <c r="AW67" i="32"/>
  <c r="AS67" i="32"/>
  <c r="AO67" i="32"/>
  <c r="AK67" i="32"/>
  <c r="AG67" i="32"/>
  <c r="AC67" i="32"/>
  <c r="U67" i="32"/>
  <c r="M67" i="32"/>
  <c r="I67" i="32"/>
  <c r="E67" i="32"/>
  <c r="AW66" i="32"/>
  <c r="AS66" i="32"/>
  <c r="AO66" i="32"/>
  <c r="AK66" i="32"/>
  <c r="AG66" i="32"/>
  <c r="AC66" i="32"/>
  <c r="U66" i="32"/>
  <c r="M66" i="32"/>
  <c r="I66" i="32"/>
  <c r="E66" i="32"/>
  <c r="AW65" i="32"/>
  <c r="AO65" i="32"/>
  <c r="AK65" i="32"/>
  <c r="AC65" i="32"/>
  <c r="U65" i="32"/>
  <c r="Q65" i="32"/>
  <c r="M65" i="32"/>
  <c r="I65" i="32"/>
  <c r="E65" i="32"/>
  <c r="AW64" i="32"/>
  <c r="AO64" i="32"/>
  <c r="AK64" i="32"/>
  <c r="AC64" i="32"/>
  <c r="U64" i="32"/>
  <c r="Q64" i="32"/>
  <c r="M64" i="32"/>
  <c r="I64" i="32"/>
  <c r="E64" i="32"/>
  <c r="AW63" i="32"/>
  <c r="AO63" i="32"/>
  <c r="AK63" i="32"/>
  <c r="AC63" i="32"/>
  <c r="Y63" i="32"/>
  <c r="U63" i="32"/>
  <c r="Q63" i="32"/>
  <c r="M63" i="32"/>
  <c r="I63" i="32"/>
  <c r="E63" i="32"/>
  <c r="AW62" i="32"/>
  <c r="AO62" i="32"/>
  <c r="AK62" i="32"/>
  <c r="AC62" i="32"/>
  <c r="Y62" i="32"/>
  <c r="U62" i="32"/>
  <c r="Q62" i="32"/>
  <c r="M62" i="32"/>
  <c r="I62" i="32"/>
  <c r="E62" i="32"/>
  <c r="AW61" i="32"/>
  <c r="AO61" i="32"/>
  <c r="AK61" i="32"/>
  <c r="AC61" i="32"/>
  <c r="Y61" i="32"/>
  <c r="U61" i="32"/>
  <c r="Q61" i="32"/>
  <c r="M61" i="32"/>
  <c r="I61" i="32"/>
  <c r="E61" i="32"/>
  <c r="AW60" i="32"/>
  <c r="AS60" i="32"/>
  <c r="AO60" i="32"/>
  <c r="AK60" i="32"/>
  <c r="AG60" i="32"/>
  <c r="AC60" i="32"/>
  <c r="Y60" i="32"/>
  <c r="U60" i="32"/>
  <c r="Q60" i="32"/>
  <c r="M60" i="32"/>
  <c r="I60" i="32"/>
  <c r="E60" i="32"/>
  <c r="AS59" i="32"/>
  <c r="AO59" i="32"/>
  <c r="AG59" i="32"/>
  <c r="AC59" i="32"/>
  <c r="Y59" i="32"/>
  <c r="U59" i="32"/>
  <c r="Q59" i="32"/>
  <c r="M59" i="32"/>
  <c r="I59" i="32"/>
  <c r="E59" i="32"/>
  <c r="AS58" i="32"/>
  <c r="AO58" i="32"/>
  <c r="AK58" i="32"/>
  <c r="AG58" i="32"/>
  <c r="AC58" i="32"/>
  <c r="Y58" i="32"/>
  <c r="U58" i="32"/>
  <c r="Q58" i="32"/>
  <c r="M58" i="32"/>
  <c r="I58" i="32"/>
  <c r="E58" i="32"/>
  <c r="AS57" i="32"/>
  <c r="AO57" i="32"/>
  <c r="AK57" i="32"/>
  <c r="AG57" i="32"/>
  <c r="AC57" i="32"/>
  <c r="Y57" i="32"/>
  <c r="U57" i="32"/>
  <c r="Q57" i="32"/>
  <c r="M57" i="32"/>
  <c r="I57" i="32"/>
  <c r="E57" i="32"/>
  <c r="AW56" i="32"/>
  <c r="AO56" i="32"/>
  <c r="AK56" i="32"/>
  <c r="AG56" i="32"/>
  <c r="AC56" i="32"/>
  <c r="Y56" i="32"/>
  <c r="U56" i="32"/>
  <c r="Q56" i="32"/>
  <c r="M56" i="32"/>
  <c r="I56" i="32"/>
  <c r="E56" i="32"/>
  <c r="AS55" i="32"/>
  <c r="AO55" i="32"/>
  <c r="AK55" i="32"/>
  <c r="AG55" i="32"/>
  <c r="AC55" i="32"/>
  <c r="Y55" i="32"/>
  <c r="U55" i="32"/>
  <c r="Q55" i="32"/>
  <c r="M55" i="32"/>
  <c r="I55" i="32"/>
  <c r="E55" i="32"/>
  <c r="AS54" i="32"/>
  <c r="AO54" i="32"/>
  <c r="AK54" i="32"/>
  <c r="AG54" i="32"/>
  <c r="AC54" i="32"/>
  <c r="Y54" i="32"/>
  <c r="U54" i="32"/>
  <c r="Q54" i="32"/>
  <c r="M54" i="32"/>
  <c r="I54" i="32"/>
  <c r="E54" i="32"/>
  <c r="AS53" i="32"/>
  <c r="AO53" i="32"/>
  <c r="AK53" i="32"/>
  <c r="AG53" i="32"/>
  <c r="AC53" i="32"/>
  <c r="Y53" i="32"/>
  <c r="U53" i="32"/>
  <c r="Q53" i="32"/>
  <c r="I53" i="32"/>
  <c r="E53" i="32"/>
  <c r="AS52" i="32"/>
  <c r="AO52" i="32"/>
  <c r="AK52" i="32"/>
  <c r="AG52" i="32"/>
  <c r="AC52" i="32"/>
  <c r="Y52" i="32"/>
  <c r="U52" i="32"/>
  <c r="Q52" i="32"/>
  <c r="M52" i="32"/>
  <c r="I52" i="32"/>
  <c r="E52" i="32"/>
  <c r="AS51" i="32"/>
  <c r="AO51" i="32"/>
  <c r="AK51" i="32"/>
  <c r="AG51" i="32"/>
  <c r="AC51" i="32"/>
  <c r="Y51" i="32"/>
  <c r="U51" i="32"/>
  <c r="Q51" i="32"/>
  <c r="M51" i="32"/>
  <c r="I51" i="32"/>
  <c r="E51" i="32"/>
  <c r="AW50" i="32"/>
  <c r="AS50" i="32"/>
  <c r="AO50" i="32"/>
  <c r="AG50" i="32"/>
  <c r="AC50" i="32"/>
  <c r="Y50" i="32"/>
  <c r="U50" i="32"/>
  <c r="Q50" i="32"/>
  <c r="M50" i="32"/>
  <c r="I50" i="32"/>
  <c r="E50" i="32"/>
  <c r="AW49" i="32"/>
  <c r="AS49" i="32"/>
  <c r="AO49" i="32"/>
  <c r="AG49" i="32"/>
  <c r="AC49" i="32"/>
  <c r="Y49" i="32"/>
  <c r="U49" i="32"/>
  <c r="Q49" i="32"/>
  <c r="M49" i="32"/>
  <c r="I49" i="32"/>
  <c r="E49" i="32"/>
  <c r="AS48" i="32"/>
  <c r="AO48" i="32"/>
  <c r="AG48" i="32"/>
  <c r="AC48" i="32"/>
  <c r="Y48" i="32"/>
  <c r="U48" i="32"/>
  <c r="Q48" i="32"/>
  <c r="M48" i="32"/>
  <c r="I48" i="32"/>
  <c r="E48" i="32"/>
  <c r="AS47" i="32"/>
  <c r="AO47" i="32"/>
  <c r="AK47" i="32"/>
  <c r="AG47" i="32"/>
  <c r="AC47" i="32"/>
  <c r="Y47" i="32"/>
  <c r="U47" i="32"/>
  <c r="Q47" i="32"/>
  <c r="M47" i="32"/>
  <c r="I47" i="32"/>
  <c r="E47" i="32"/>
  <c r="AS46" i="32"/>
  <c r="AO46" i="32"/>
  <c r="AK46" i="32"/>
  <c r="AG46" i="32"/>
  <c r="AC46" i="32"/>
  <c r="Y46" i="32"/>
  <c r="U46" i="32"/>
  <c r="Q46" i="32"/>
  <c r="M46" i="32"/>
  <c r="I46" i="32"/>
  <c r="E46" i="32"/>
  <c r="AS45" i="32"/>
  <c r="AO45" i="32"/>
  <c r="AK45" i="32"/>
  <c r="AG45" i="32"/>
  <c r="AC45" i="32"/>
  <c r="Y45" i="32"/>
  <c r="U45" i="32"/>
  <c r="Q45" i="32"/>
  <c r="M45" i="32"/>
  <c r="I45" i="32"/>
  <c r="E45" i="32"/>
  <c r="AS44" i="32"/>
  <c r="AO44" i="32"/>
  <c r="AK44" i="32"/>
  <c r="AG44" i="32"/>
  <c r="AC44" i="32"/>
  <c r="Y44" i="32"/>
  <c r="U44" i="32"/>
  <c r="Q44" i="32"/>
  <c r="M44" i="32"/>
  <c r="I44" i="32"/>
  <c r="E44" i="32"/>
  <c r="AW43" i="32"/>
  <c r="AS43" i="32"/>
  <c r="AO43" i="32"/>
  <c r="AG43" i="32"/>
  <c r="AC43" i="32"/>
  <c r="Y43" i="32"/>
  <c r="Q43" i="32"/>
  <c r="I43" i="32"/>
  <c r="E43" i="32"/>
  <c r="BA43" i="32" l="1"/>
  <c r="BA42" i="32"/>
  <c r="BA41" i="32"/>
  <c r="BA40" i="32"/>
  <c r="BA39" i="32"/>
  <c r="BA38" i="32"/>
  <c r="BA37" i="32"/>
  <c r="O37" i="35"/>
  <c r="G37" i="35"/>
  <c r="BA43" i="35"/>
  <c r="BA42" i="35"/>
  <c r="Q94" i="35"/>
  <c r="AX85" i="35"/>
  <c r="AB31" i="35"/>
  <c r="L31" i="35"/>
  <c r="BA38" i="35" s="1"/>
  <c r="AE29" i="35"/>
  <c r="AF31" i="35" s="1"/>
  <c r="AA29" i="35"/>
  <c r="X31" i="35"/>
  <c r="BA41" i="35" s="1"/>
  <c r="T31" i="35"/>
  <c r="BA40" i="35" s="1"/>
  <c r="P31" i="35"/>
  <c r="BA39" i="35" s="1"/>
  <c r="G29" i="35"/>
  <c r="AE25" i="35"/>
  <c r="AA25" i="35"/>
  <c r="G25" i="35"/>
  <c r="O13" i="35"/>
  <c r="O11" i="35"/>
  <c r="O14" i="35" s="1"/>
  <c r="Q94" i="32"/>
  <c r="AX85" i="32"/>
  <c r="G40" i="32"/>
  <c r="K40" i="32" s="1"/>
  <c r="O40" i="32" s="1"/>
  <c r="S40" i="32" s="1"/>
  <c r="W40" i="32" s="1"/>
  <c r="AA40" i="32" s="1"/>
  <c r="AE40" i="32" s="1"/>
  <c r="AI40" i="32" s="1"/>
  <c r="AM40" i="32" s="1"/>
  <c r="AQ40" i="32" s="1"/>
  <c r="AU40" i="32" s="1"/>
  <c r="O37" i="32"/>
  <c r="AF31" i="32"/>
  <c r="AB31" i="32"/>
  <c r="P31" i="32"/>
  <c r="L31" i="32"/>
  <c r="AE29" i="32"/>
  <c r="AA29" i="32"/>
  <c r="W29" i="32"/>
  <c r="X31" i="32" s="1"/>
  <c r="S29" i="32"/>
  <c r="O29" i="32"/>
  <c r="K29" i="32"/>
  <c r="G29" i="32"/>
  <c r="H31" i="32" s="1"/>
  <c r="AE25" i="32"/>
  <c r="AA25" i="32"/>
  <c r="W25" i="32"/>
  <c r="S25" i="32"/>
  <c r="T31" i="32" s="1"/>
  <c r="O25" i="32"/>
  <c r="K25" i="32"/>
  <c r="G25" i="32"/>
  <c r="O13" i="32"/>
  <c r="O11" i="32"/>
  <c r="AG65" i="35" l="1"/>
  <c r="AW62" i="35"/>
  <c r="AG58" i="35"/>
  <c r="AO53" i="35"/>
  <c r="I44" i="35"/>
  <c r="M69" i="35"/>
  <c r="AK49" i="35"/>
  <c r="AC61" i="35"/>
  <c r="AK70" i="35"/>
  <c r="AW48" i="35"/>
  <c r="AG44" i="35"/>
  <c r="AG51" i="35"/>
  <c r="AO46" i="35"/>
  <c r="AG72" i="35"/>
  <c r="AW69" i="35"/>
  <c r="AO60" i="35"/>
  <c r="I51" i="35"/>
  <c r="Q46" i="35"/>
  <c r="AO67" i="35"/>
  <c r="I65" i="35"/>
  <c r="I58" i="35"/>
  <c r="Q53" i="35"/>
  <c r="I72" i="35"/>
  <c r="Q60" i="35"/>
  <c r="U50" i="35"/>
  <c r="M48" i="35"/>
  <c r="E46" i="35"/>
  <c r="U57" i="35"/>
  <c r="M55" i="35"/>
  <c r="E53" i="35"/>
  <c r="E67" i="35"/>
  <c r="U64" i="35"/>
  <c r="M62" i="35"/>
  <c r="E60" i="35"/>
  <c r="U71" i="35"/>
  <c r="AC47" i="35"/>
  <c r="AK56" i="35"/>
  <c r="AC54" i="35"/>
  <c r="Y47" i="35"/>
  <c r="AK63" i="35"/>
  <c r="Y54" i="35"/>
  <c r="AS44" i="35"/>
  <c r="AC68" i="35"/>
  <c r="Y61" i="35"/>
  <c r="AS51" i="35"/>
  <c r="Y68" i="35"/>
  <c r="AS65" i="35"/>
  <c r="AS58" i="35"/>
  <c r="AS72" i="35"/>
  <c r="AW55" i="35"/>
  <c r="AW68" i="35"/>
  <c r="U56" i="35"/>
  <c r="AO45" i="35"/>
  <c r="AS43" i="35"/>
  <c r="AS50" i="35"/>
  <c r="AO66" i="35"/>
  <c r="M54" i="35"/>
  <c r="Q45" i="35"/>
  <c r="AS71" i="35"/>
  <c r="AG57" i="35"/>
  <c r="Q66" i="35"/>
  <c r="AC46" i="35"/>
  <c r="I57" i="35"/>
  <c r="Q73" i="35"/>
  <c r="I64" i="35"/>
  <c r="E59" i="35"/>
  <c r="I71" i="35"/>
  <c r="Y53" i="35"/>
  <c r="Y67" i="35"/>
  <c r="AW61" i="35"/>
  <c r="U49" i="35"/>
  <c r="U63" i="35"/>
  <c r="M47" i="35"/>
  <c r="AG43" i="35"/>
  <c r="U70" i="35"/>
  <c r="AS57" i="35"/>
  <c r="AO52" i="35"/>
  <c r="I43" i="35"/>
  <c r="AS64" i="35"/>
  <c r="AO59" i="35"/>
  <c r="AG50" i="35"/>
  <c r="M61" i="35"/>
  <c r="AK55" i="35"/>
  <c r="M68" i="35"/>
  <c r="AG64" i="35"/>
  <c r="AK62" i="35"/>
  <c r="Q52" i="35"/>
  <c r="E45" i="35"/>
  <c r="AG71" i="35"/>
  <c r="AK69" i="35"/>
  <c r="Q59" i="35"/>
  <c r="I50" i="35"/>
  <c r="E52" i="35"/>
  <c r="Y46" i="35"/>
  <c r="E66" i="35"/>
  <c r="AC53" i="35"/>
  <c r="AW47" i="35"/>
  <c r="AC60" i="35"/>
  <c r="AC67" i="35"/>
  <c r="Y60" i="35"/>
  <c r="AW54" i="35"/>
  <c r="AS63" i="35"/>
  <c r="AG56" i="35"/>
  <c r="Y52" i="35"/>
  <c r="E51" i="35"/>
  <c r="AS70" i="35"/>
  <c r="Q65" i="35"/>
  <c r="U62" i="35"/>
  <c r="AW60" i="35"/>
  <c r="Q58" i="35"/>
  <c r="M67" i="35"/>
  <c r="M60" i="35"/>
  <c r="U48" i="35"/>
  <c r="Q44" i="35"/>
  <c r="AO65" i="35"/>
  <c r="AO58" i="35"/>
  <c r="Q51" i="35"/>
  <c r="AW53" i="35"/>
  <c r="Q72" i="35"/>
  <c r="U69" i="35"/>
  <c r="AW67" i="35"/>
  <c r="AC66" i="35"/>
  <c r="AG63" i="35"/>
  <c r="AC59" i="35"/>
  <c r="AK47" i="35"/>
  <c r="AG70" i="35"/>
  <c r="Y66" i="35"/>
  <c r="E65" i="35"/>
  <c r="Y59" i="35"/>
  <c r="E58" i="35"/>
  <c r="I49" i="35"/>
  <c r="M46" i="35"/>
  <c r="E72" i="35"/>
  <c r="AO44" i="35"/>
  <c r="AC73" i="35"/>
  <c r="I56" i="35"/>
  <c r="AK54" i="35"/>
  <c r="AO51" i="35"/>
  <c r="I63" i="35"/>
  <c r="AK61" i="35"/>
  <c r="I70" i="35"/>
  <c r="AK68" i="35"/>
  <c r="AS49" i="35"/>
  <c r="AW46" i="35"/>
  <c r="AC45" i="35"/>
  <c r="AO72" i="35"/>
  <c r="AG49" i="35"/>
  <c r="Y45" i="35"/>
  <c r="E44" i="35"/>
  <c r="U55" i="35"/>
  <c r="AC52" i="35"/>
  <c r="AS69" i="35"/>
  <c r="E64" i="35"/>
  <c r="AG55" i="35"/>
  <c r="AO43" i="35"/>
  <c r="AW73" i="35"/>
  <c r="E71" i="35"/>
  <c r="U54" i="35"/>
  <c r="AW45" i="35"/>
  <c r="M66" i="35"/>
  <c r="AG62" i="35"/>
  <c r="M59" i="35"/>
  <c r="AO50" i="35"/>
  <c r="Q43" i="35"/>
  <c r="AG69" i="35"/>
  <c r="U61" i="35"/>
  <c r="AW52" i="35"/>
  <c r="I48" i="35"/>
  <c r="U68" i="35"/>
  <c r="AO57" i="35"/>
  <c r="AC44" i="35"/>
  <c r="E43" i="35"/>
  <c r="AO64" i="35"/>
  <c r="Q50" i="35"/>
  <c r="AK46" i="35"/>
  <c r="Y44" i="35"/>
  <c r="AO71" i="35"/>
  <c r="AW66" i="35"/>
  <c r="AW59" i="35"/>
  <c r="I55" i="35"/>
  <c r="AC51" i="35"/>
  <c r="Y51" i="35"/>
  <c r="AS48" i="35"/>
  <c r="I62" i="35"/>
  <c r="Q57" i="35"/>
  <c r="AK53" i="35"/>
  <c r="E50" i="35"/>
  <c r="I69" i="35"/>
  <c r="AC65" i="35"/>
  <c r="Q64" i="35"/>
  <c r="AC58" i="35"/>
  <c r="AS55" i="35"/>
  <c r="AG48" i="35"/>
  <c r="M45" i="35"/>
  <c r="Q71" i="35"/>
  <c r="Y65" i="35"/>
  <c r="AK60" i="35"/>
  <c r="Y58" i="35"/>
  <c r="U47" i="35"/>
  <c r="AC72" i="35"/>
  <c r="AK67" i="35"/>
  <c r="AS62" i="35"/>
  <c r="E57" i="35"/>
  <c r="M52" i="35"/>
  <c r="H31" i="35"/>
  <c r="BA37" i="35" s="1"/>
  <c r="O14" i="32"/>
  <c r="AH31" i="35"/>
  <c r="AH31" i="32"/>
  <c r="Q70" i="35" l="1"/>
  <c r="M65" i="35"/>
  <c r="AO49" i="35"/>
  <c r="AK45" i="35"/>
  <c r="I61" i="35"/>
  <c r="AS54" i="35"/>
  <c r="AG47" i="35"/>
  <c r="AC43" i="35"/>
  <c r="AK73" i="35"/>
  <c r="AK77" i="35" s="1"/>
  <c r="I68" i="35"/>
  <c r="E63" i="35"/>
  <c r="AW58" i="35"/>
  <c r="AO56" i="35"/>
  <c r="AK52" i="35"/>
  <c r="Y43" i="35"/>
  <c r="M72" i="35"/>
  <c r="E70" i="35"/>
  <c r="AW65" i="35"/>
  <c r="AC50" i="35"/>
  <c r="AS61" i="35"/>
  <c r="AG54" i="35"/>
  <c r="Y50" i="35"/>
  <c r="U46" i="35"/>
  <c r="AS68" i="35"/>
  <c r="AO63" i="35"/>
  <c r="AO70" i="35"/>
  <c r="AK66" i="35"/>
  <c r="AC57" i="35"/>
  <c r="Q49" i="35"/>
  <c r="M44" i="35"/>
  <c r="AW72" i="35"/>
  <c r="AG61" i="35"/>
  <c r="Y57" i="35"/>
  <c r="U53" i="35"/>
  <c r="I47" i="35"/>
  <c r="AG68" i="35"/>
  <c r="AC64" i="35"/>
  <c r="Q56" i="35"/>
  <c r="M51" i="35"/>
  <c r="Y64" i="35"/>
  <c r="E49" i="35"/>
  <c r="AW44" i="35"/>
  <c r="U60" i="35"/>
  <c r="I54" i="35"/>
  <c r="U67" i="35"/>
  <c r="Q63" i="35"/>
  <c r="AS47" i="35"/>
  <c r="M58" i="35"/>
  <c r="E56" i="35"/>
  <c r="AW51" i="35"/>
  <c r="BA44" i="35"/>
  <c r="E76" i="32"/>
  <c r="E77" i="32"/>
  <c r="BA44" i="32"/>
  <c r="AG76" i="35" l="1"/>
  <c r="AO75" i="32"/>
  <c r="AK75" i="32"/>
  <c r="Y76" i="32"/>
  <c r="AG77" i="32"/>
  <c r="I78" i="32"/>
  <c r="AK77" i="32"/>
  <c r="AS78" i="32"/>
  <c r="AG76" i="32"/>
  <c r="AC75" i="32"/>
  <c r="AO78" i="32"/>
  <c r="AW77" i="32"/>
  <c r="AW78" i="32"/>
  <c r="AS75" i="32"/>
  <c r="AC78" i="32"/>
  <c r="Y75" i="32"/>
  <c r="Q77" i="32"/>
  <c r="Q78" i="32"/>
  <c r="M77" i="32"/>
  <c r="M76" i="35"/>
  <c r="E75" i="35"/>
  <c r="AK76" i="35"/>
  <c r="M75" i="35"/>
  <c r="Y75" i="35"/>
  <c r="AC77" i="35"/>
  <c r="AW76" i="35"/>
  <c r="I75" i="35"/>
  <c r="AS78" i="35"/>
  <c r="E76" i="35"/>
  <c r="Q76" i="35"/>
  <c r="M78" i="35"/>
  <c r="Q77" i="35"/>
  <c r="E77" i="35"/>
  <c r="Y76" i="35"/>
  <c r="I78" i="35"/>
  <c r="AK75" i="35"/>
  <c r="AO78" i="35"/>
  <c r="AS77" i="35"/>
  <c r="AO75" i="35"/>
  <c r="AG77" i="35"/>
  <c r="AW77" i="35"/>
  <c r="Y77" i="35"/>
  <c r="AC75" i="35"/>
  <c r="AG78" i="35"/>
  <c r="AW78" i="35"/>
  <c r="Q78" i="35"/>
  <c r="I76" i="35"/>
  <c r="AS75" i="35"/>
  <c r="AO76" i="35"/>
  <c r="AC78" i="35"/>
  <c r="M77" i="35"/>
  <c r="Y78" i="35"/>
  <c r="AC76" i="35"/>
  <c r="AG75" i="35"/>
  <c r="E78" i="35"/>
  <c r="AK78" i="35"/>
  <c r="AW75" i="35"/>
  <c r="Q75" i="35"/>
  <c r="I77" i="35"/>
  <c r="AS76" i="35"/>
  <c r="AO77" i="35"/>
  <c r="U75" i="35"/>
  <c r="U78" i="35"/>
  <c r="U77" i="35"/>
  <c r="U76" i="35"/>
  <c r="I75" i="32"/>
  <c r="AW75" i="32"/>
  <c r="Y77" i="32"/>
  <c r="E78" i="32"/>
  <c r="AS76" i="32"/>
  <c r="AC76" i="32"/>
  <c r="Q75" i="32"/>
  <c r="I76" i="32"/>
  <c r="AO76" i="32"/>
  <c r="M75" i="32"/>
  <c r="AG78" i="32"/>
  <c r="AK76" i="32"/>
  <c r="M78" i="32"/>
  <c r="AW76" i="32"/>
  <c r="Y78" i="32"/>
  <c r="E75" i="32"/>
  <c r="AS77" i="32"/>
  <c r="AC77" i="32"/>
  <c r="Q76" i="32"/>
  <c r="I77" i="32"/>
  <c r="AO77" i="32"/>
  <c r="M76" i="32"/>
  <c r="AG75" i="32"/>
  <c r="AK78" i="32"/>
  <c r="U76" i="32"/>
  <c r="U75" i="32"/>
  <c r="U78" i="32"/>
  <c r="U77" i="32"/>
  <c r="AX77" i="32" l="1"/>
  <c r="AX76" i="32"/>
  <c r="AX77" i="35"/>
  <c r="AW80" i="35"/>
  <c r="AX76" i="35"/>
  <c r="AX75" i="35"/>
  <c r="AX78" i="35"/>
  <c r="AW80" i="32"/>
  <c r="AX75" i="32"/>
  <c r="AX78" i="32"/>
  <c r="AW84" i="35" l="1"/>
  <c r="Q95" i="35"/>
  <c r="Q99" i="35" s="1"/>
  <c r="AW84" i="32"/>
  <c r="Q95" i="32"/>
  <c r="AK95" i="35" l="1"/>
  <c r="Q100" i="35"/>
  <c r="Q98" i="35"/>
  <c r="Q100" i="32"/>
  <c r="Q99" i="32"/>
  <c r="Q98" i="32"/>
  <c r="AK95" i="32"/>
  <c r="Q127" i="24" l="1"/>
  <c r="O125" i="24"/>
  <c r="G125" i="24"/>
  <c r="AX115" i="24"/>
  <c r="AK103" i="24"/>
  <c r="AC103" i="24"/>
  <c r="U103" i="24"/>
  <c r="AO102" i="24"/>
  <c r="AK102" i="24"/>
  <c r="AC102" i="24"/>
  <c r="U102" i="24"/>
  <c r="Q102" i="24"/>
  <c r="M102" i="24"/>
  <c r="E102" i="24"/>
  <c r="AO101" i="24"/>
  <c r="AK101" i="24"/>
  <c r="AC101" i="24"/>
  <c r="Q101" i="24"/>
  <c r="M101" i="24"/>
  <c r="E101" i="24"/>
  <c r="AO100" i="24"/>
  <c r="AC100" i="24"/>
  <c r="Q100" i="24"/>
  <c r="M100" i="24"/>
  <c r="E100" i="24"/>
  <c r="AO99" i="24"/>
  <c r="AC99" i="24"/>
  <c r="U99" i="24"/>
  <c r="Q99" i="24"/>
  <c r="E99" i="24"/>
  <c r="AO98" i="24"/>
  <c r="AK98" i="24"/>
  <c r="U98" i="24"/>
  <c r="Q98" i="24"/>
  <c r="E98" i="24"/>
  <c r="U97" i="24"/>
  <c r="M97" i="24"/>
  <c r="AK96" i="24"/>
  <c r="AC96" i="24"/>
  <c r="U96" i="24"/>
  <c r="M96" i="24"/>
  <c r="AO95" i="24"/>
  <c r="AK95" i="24"/>
  <c r="AC95" i="24"/>
  <c r="U95" i="24"/>
  <c r="M95" i="24"/>
  <c r="E95" i="24"/>
  <c r="AO94" i="24"/>
  <c r="AK94" i="24"/>
  <c r="AC94" i="24"/>
  <c r="M94" i="24"/>
  <c r="E94" i="24"/>
  <c r="AO93" i="24"/>
  <c r="AC93" i="24"/>
  <c r="M93" i="24"/>
  <c r="E93" i="24"/>
  <c r="AO92" i="24"/>
  <c r="AC92" i="24"/>
  <c r="U92" i="24"/>
  <c r="E92" i="24"/>
  <c r="AO91" i="24"/>
  <c r="AK91" i="24"/>
  <c r="U91" i="24"/>
  <c r="Q91" i="24"/>
  <c r="I91" i="24"/>
  <c r="E91" i="24"/>
  <c r="AK90" i="24"/>
  <c r="U90" i="24"/>
  <c r="M90" i="24"/>
  <c r="I90" i="24"/>
  <c r="AK89" i="24"/>
  <c r="AC89" i="24"/>
  <c r="Y89" i="24"/>
  <c r="U89" i="24"/>
  <c r="M89" i="24"/>
  <c r="I89" i="24"/>
  <c r="AO88" i="24"/>
  <c r="AK88" i="24"/>
  <c r="AC88" i="24"/>
  <c r="Y88" i="24"/>
  <c r="U88" i="24"/>
  <c r="Q88" i="24"/>
  <c r="M88" i="24"/>
  <c r="E88" i="24"/>
  <c r="AO87" i="24"/>
  <c r="AK87" i="24"/>
  <c r="AC87" i="24"/>
  <c r="Y87" i="24"/>
  <c r="Q87" i="24"/>
  <c r="M87" i="24"/>
  <c r="E87" i="24"/>
  <c r="AO86" i="24"/>
  <c r="AG86" i="24"/>
  <c r="AC86" i="24"/>
  <c r="Y86" i="24"/>
  <c r="Q86" i="24"/>
  <c r="M86" i="24"/>
  <c r="I86" i="24"/>
  <c r="E86" i="24"/>
  <c r="AO85" i="24"/>
  <c r="AG85" i="24"/>
  <c r="AC85" i="24"/>
  <c r="Y85" i="24"/>
  <c r="U85" i="24"/>
  <c r="Q85" i="24"/>
  <c r="I85" i="24"/>
  <c r="E85" i="24"/>
  <c r="AO84" i="24"/>
  <c r="AK84" i="24"/>
  <c r="AG84" i="24"/>
  <c r="U84" i="24"/>
  <c r="Q84" i="24"/>
  <c r="I84" i="24"/>
  <c r="E84" i="24"/>
  <c r="AK83" i="24"/>
  <c r="AG83" i="24"/>
  <c r="U83" i="24"/>
  <c r="I83" i="24"/>
  <c r="AS82" i="24"/>
  <c r="AK82" i="24"/>
  <c r="AG82" i="24"/>
  <c r="AC82" i="24"/>
  <c r="Y82" i="24"/>
  <c r="U82" i="24"/>
  <c r="M82" i="24"/>
  <c r="I82" i="24"/>
  <c r="AO81" i="24"/>
  <c r="AK81" i="24"/>
  <c r="AC81" i="24"/>
  <c r="Y81" i="24"/>
  <c r="U81" i="24"/>
  <c r="Q81" i="24"/>
  <c r="M81" i="24"/>
  <c r="E81" i="24"/>
  <c r="AO80" i="24"/>
  <c r="AC80" i="24"/>
  <c r="Y80" i="24"/>
  <c r="Q80" i="24"/>
  <c r="M80" i="24"/>
  <c r="E80" i="24"/>
  <c r="AS79" i="24"/>
  <c r="AO79" i="24"/>
  <c r="AG79" i="24"/>
  <c r="AC79" i="24"/>
  <c r="Y79" i="24"/>
  <c r="Q79" i="24"/>
  <c r="M79" i="24"/>
  <c r="I79" i="24"/>
  <c r="E79" i="24"/>
  <c r="AS78" i="24"/>
  <c r="AO78" i="24"/>
  <c r="AG78" i="24"/>
  <c r="AC78" i="24"/>
  <c r="Y78" i="24"/>
  <c r="U78" i="24"/>
  <c r="Q78" i="24"/>
  <c r="I78" i="24"/>
  <c r="E78" i="24"/>
  <c r="AS77" i="24"/>
  <c r="AK77" i="24"/>
  <c r="AG77" i="24"/>
  <c r="U77" i="24"/>
  <c r="Q77" i="24"/>
  <c r="I77" i="24"/>
  <c r="E77" i="24"/>
  <c r="AS76" i="24"/>
  <c r="AK76" i="24"/>
  <c r="AG76" i="24"/>
  <c r="U76" i="24"/>
  <c r="M76" i="24"/>
  <c r="I76" i="24"/>
  <c r="AS75" i="24"/>
  <c r="AK75" i="24"/>
  <c r="AG75" i="24"/>
  <c r="AC75" i="24"/>
  <c r="Y75" i="24"/>
  <c r="U75" i="24"/>
  <c r="M75" i="24"/>
  <c r="I75" i="24"/>
  <c r="AO74" i="24"/>
  <c r="AK74" i="24"/>
  <c r="AC74" i="24"/>
  <c r="Y74" i="24"/>
  <c r="U74" i="24"/>
  <c r="Q74" i="24"/>
  <c r="M74" i="24"/>
  <c r="E74" i="24"/>
  <c r="AO73" i="24"/>
  <c r="AC73" i="24"/>
  <c r="Y73" i="24"/>
  <c r="Q73" i="24"/>
  <c r="E73" i="24"/>
  <c r="C73" i="24"/>
  <c r="G70" i="24"/>
  <c r="K70" i="24" s="1"/>
  <c r="O70" i="24" s="1"/>
  <c r="S70" i="24" s="1"/>
  <c r="W70" i="24" s="1"/>
  <c r="AA70" i="24" s="1"/>
  <c r="AE70" i="24" s="1"/>
  <c r="AI70" i="24" s="1"/>
  <c r="AM70" i="24" s="1"/>
  <c r="AQ70" i="24" s="1"/>
  <c r="AU70" i="24" s="1"/>
  <c r="O67" i="24"/>
  <c r="G67" i="24"/>
  <c r="AE52" i="24"/>
  <c r="AA52" i="24"/>
  <c r="AB54" i="24" s="1"/>
  <c r="W52" i="24"/>
  <c r="S52" i="24"/>
  <c r="O52" i="24"/>
  <c r="K52" i="24"/>
  <c r="L54" i="24" s="1"/>
  <c r="G52" i="24"/>
  <c r="AE48" i="24"/>
  <c r="AA48" i="24"/>
  <c r="W48" i="24"/>
  <c r="S48" i="24"/>
  <c r="O48" i="24"/>
  <c r="K48" i="24"/>
  <c r="G48" i="24"/>
  <c r="S42" i="24"/>
  <c r="K42" i="24"/>
  <c r="O36" i="24"/>
  <c r="O34" i="24"/>
  <c r="T54" i="24" l="1"/>
  <c r="P54" i="24"/>
  <c r="AF54" i="24"/>
  <c r="H54" i="24"/>
  <c r="X54" i="24"/>
  <c r="O37" i="24"/>
  <c r="BA72" i="24"/>
  <c r="Q82" i="24" s="1"/>
  <c r="BA73" i="24"/>
  <c r="AW78" i="24" s="1"/>
  <c r="AG74" i="24"/>
  <c r="AG87" i="24" l="1"/>
  <c r="AO75" i="24"/>
  <c r="AS81" i="24"/>
  <c r="AG102" i="24"/>
  <c r="I88" i="24"/>
  <c r="AC77" i="24"/>
  <c r="AS87" i="24"/>
  <c r="U101" i="24"/>
  <c r="AG73" i="24"/>
  <c r="Y77" i="24"/>
  <c r="AS95" i="24"/>
  <c r="AO90" i="24"/>
  <c r="AK86" i="24"/>
  <c r="AW85" i="24"/>
  <c r="AK100" i="24"/>
  <c r="AG88" i="24"/>
  <c r="Y76" i="24"/>
  <c r="U79" i="24"/>
  <c r="U93" i="24"/>
  <c r="AC83" i="24"/>
  <c r="Q89" i="24"/>
  <c r="M77" i="24"/>
  <c r="E96" i="24"/>
  <c r="AG80" i="24"/>
  <c r="Q103" i="24"/>
  <c r="I80" i="24"/>
  <c r="AC90" i="24"/>
  <c r="AC76" i="24"/>
  <c r="E89" i="24"/>
  <c r="AO96" i="24"/>
  <c r="Q75" i="24"/>
  <c r="AH54" i="24"/>
  <c r="AK78" i="24"/>
  <c r="M98" i="24"/>
  <c r="M84" i="24"/>
  <c r="Y90" i="24"/>
  <c r="E82" i="24"/>
  <c r="AK92" i="24"/>
  <c r="AO82" i="24"/>
  <c r="AO89" i="24"/>
  <c r="AC97" i="24"/>
  <c r="Y83" i="24"/>
  <c r="AG81" i="24"/>
  <c r="AC84" i="24"/>
  <c r="AO76" i="24"/>
  <c r="E75" i="24"/>
  <c r="AS80" i="24"/>
  <c r="I73" i="24"/>
  <c r="AK85" i="24"/>
  <c r="AS73" i="24"/>
  <c r="I87" i="24"/>
  <c r="U100" i="24"/>
  <c r="U86" i="24"/>
  <c r="M91" i="24"/>
  <c r="AK99" i="24"/>
  <c r="AW99" i="24"/>
  <c r="AS88" i="24"/>
  <c r="M78" i="24"/>
  <c r="AW92" i="24"/>
  <c r="U87" i="24"/>
  <c r="AC98" i="24"/>
  <c r="M92" i="24"/>
  <c r="AO83" i="24"/>
  <c r="I74" i="24"/>
  <c r="I95" i="24"/>
  <c r="I81" i="24"/>
  <c r="E97" i="24"/>
  <c r="Y98" i="24"/>
  <c r="AS74" i="24"/>
  <c r="M99" i="24"/>
  <c r="AG95" i="24"/>
  <c r="Y84" i="24"/>
  <c r="AC91" i="24"/>
  <c r="AS102" i="24"/>
  <c r="E83" i="24"/>
  <c r="AK93" i="24"/>
  <c r="AK79" i="24"/>
  <c r="Y91" i="24"/>
  <c r="Q76" i="24"/>
  <c r="E90" i="24"/>
  <c r="AO97" i="24"/>
  <c r="U94" i="24"/>
  <c r="M85" i="24"/>
  <c r="Q83" i="24"/>
  <c r="Q90" i="24"/>
  <c r="I102" i="24"/>
  <c r="BA74" i="24"/>
  <c r="E76" i="24"/>
  <c r="U80" i="24"/>
  <c r="AC106" i="24" l="1"/>
  <c r="AG105" i="24"/>
  <c r="AW108" i="24"/>
  <c r="AG106" i="24"/>
  <c r="AW105" i="24"/>
  <c r="Y105" i="24"/>
  <c r="AO105" i="24"/>
  <c r="AW107" i="24"/>
  <c r="I105" i="24"/>
  <c r="AG107" i="24"/>
  <c r="AC108" i="24"/>
  <c r="AC105" i="24"/>
  <c r="AK108" i="24"/>
  <c r="AS106" i="24"/>
  <c r="I106" i="24"/>
  <c r="AS107" i="24"/>
  <c r="E106" i="24"/>
  <c r="Y108" i="24"/>
  <c r="M108" i="24"/>
  <c r="Q107" i="24"/>
  <c r="AC107" i="24"/>
  <c r="M106" i="24"/>
  <c r="AS108" i="24"/>
  <c r="E105" i="24"/>
  <c r="M105" i="24"/>
  <c r="I108" i="24"/>
  <c r="AW106" i="24"/>
  <c r="AS105" i="24"/>
  <c r="AK106" i="24"/>
  <c r="Q105" i="24"/>
  <c r="M107" i="24"/>
  <c r="E108" i="24"/>
  <c r="U106" i="24"/>
  <c r="U105" i="24"/>
  <c r="U108" i="24"/>
  <c r="AO106" i="24"/>
  <c r="Q106" i="24"/>
  <c r="Y106" i="24"/>
  <c r="Y107" i="24"/>
  <c r="AK107" i="24"/>
  <c r="AG108" i="24"/>
  <c r="AO107" i="24"/>
  <c r="AK105" i="24"/>
  <c r="I107" i="24"/>
  <c r="AO108" i="24"/>
  <c r="U107" i="24"/>
  <c r="Q108" i="24"/>
  <c r="E107" i="24"/>
  <c r="AX105" i="24" l="1"/>
  <c r="AW110" i="24"/>
  <c r="AW112" i="24" s="1"/>
  <c r="AW115" i="24" s="1"/>
  <c r="Q128" i="24" s="1"/>
  <c r="Q132" i="24" s="1"/>
  <c r="AX99" i="24" s="1"/>
  <c r="AX107" i="24"/>
  <c r="AX108" i="24"/>
  <c r="AX106" i="24"/>
  <c r="AK128" i="24" l="1"/>
  <c r="Q133" i="24"/>
  <c r="AX98" i="24" s="1"/>
  <c r="Q131" i="24"/>
  <c r="AX100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ONFRAY</author>
    <author xml:space="preserve"> Nathalie ONFRAY</author>
  </authors>
  <commentList>
    <comment ref="AX9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Nathalie ONFRAY:</t>
        </r>
        <r>
          <rPr>
            <sz val="9"/>
            <color indexed="81"/>
            <rFont val="Tahoma"/>
            <family val="2"/>
          </rPr>
          <t xml:space="preserve">
Calcul automatique
</t>
        </r>
      </text>
    </comment>
    <comment ref="AZ105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Heures Annuelles de Temps de Travail Effectif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Nathalie ONFRAY</author>
  </authors>
  <commentList>
    <comment ref="AZ75" authorId="0" shapeId="0" xr:uid="{827C0D8E-7A8A-44F4-9838-BC81486E6EC0}">
      <text>
        <r>
          <rPr>
            <sz val="8"/>
            <color indexed="81"/>
            <rFont val="Tahoma"/>
            <family val="2"/>
          </rPr>
          <t xml:space="preserve">Heures Annuelles de Temps de Travail Effectif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Nathalie ONFRAY</author>
  </authors>
  <commentList>
    <comment ref="AZ75" authorId="0" shapeId="0" xr:uid="{D95C7442-E4AB-4326-A9F3-7D60DC9F925A}">
      <text>
        <r>
          <rPr>
            <sz val="8"/>
            <color indexed="81"/>
            <rFont val="Tahoma"/>
            <family val="2"/>
          </rPr>
          <t xml:space="preserve">Heures Annuelles de Temps de Travail Effectif
</t>
        </r>
      </text>
    </comment>
  </commentList>
</comments>
</file>

<file path=xl/sharedStrings.xml><?xml version="1.0" encoding="utf-8"?>
<sst xmlns="http://schemas.openxmlformats.org/spreadsheetml/2006/main" count="1532" uniqueCount="113">
  <si>
    <t>Pour commencer, insérer les informations demandées :</t>
  </si>
  <si>
    <t>obligatoire</t>
  </si>
  <si>
    <t>EQUIVALENCES</t>
  </si>
  <si>
    <t>Nom Salarié</t>
  </si>
  <si>
    <t>Monsieur EXEMPLE</t>
  </si>
  <si>
    <t>Intitulé Emploi</t>
  </si>
  <si>
    <t>Poste fictif</t>
  </si>
  <si>
    <t>nb de congés payés</t>
  </si>
  <si>
    <t>Temps de tavail rémunéré annuel</t>
  </si>
  <si>
    <r>
      <t>Temps de travail effectif</t>
    </r>
    <r>
      <rPr>
        <sz val="8"/>
        <rFont val="Calibri"/>
        <family val="2"/>
        <scheme val="minor"/>
      </rPr>
      <t xml:space="preserve"> </t>
    </r>
  </si>
  <si>
    <t>1ère étape: Répartir le temps de travail dans le calendrier</t>
  </si>
  <si>
    <t>optionnel</t>
  </si>
  <si>
    <t xml:space="preserve"> </t>
  </si>
  <si>
    <r>
      <t>nombre d'</t>
    </r>
    <r>
      <rPr>
        <sz val="11"/>
        <rFont val="Calibri"/>
        <family val="2"/>
        <scheme val="minor"/>
      </rPr>
      <t>heures hebdomadaires</t>
    </r>
    <r>
      <rPr>
        <sz val="10"/>
        <rFont val="Calibri"/>
        <family val="2"/>
        <scheme val="minor"/>
      </rPr>
      <t xml:space="preserve"> payées (lissées) prévues au contrat</t>
    </r>
  </si>
  <si>
    <t>&gt;&gt;&gt;</t>
  </si>
  <si>
    <t>valeur à saisir</t>
  </si>
  <si>
    <t>volume horaire annuel</t>
  </si>
  <si>
    <r>
      <rPr>
        <b/>
        <sz val="16"/>
        <rFont val="Calibri"/>
        <family val="2"/>
        <scheme val="minor"/>
      </rPr>
      <t>OU</t>
    </r>
    <r>
      <rPr>
        <sz val="10"/>
        <rFont val="Calibri"/>
        <family val="2"/>
        <scheme val="minor"/>
      </rPr>
      <t xml:space="preserve"> nombre d'</t>
    </r>
    <r>
      <rPr>
        <sz val="11"/>
        <rFont val="Calibri"/>
        <family val="2"/>
        <scheme val="minor"/>
      </rPr>
      <t>heures mensuelles</t>
    </r>
    <r>
      <rPr>
        <sz val="10"/>
        <rFont val="Calibri"/>
        <family val="2"/>
        <scheme val="minor"/>
      </rPr>
      <t xml:space="preserve"> affichées sur la fiche de paie</t>
    </r>
  </si>
  <si>
    <r>
      <rPr>
        <sz val="10"/>
        <rFont val="Calibri"/>
        <family val="2"/>
        <scheme val="minor"/>
      </rPr>
      <t>temps de travail effectif annuel</t>
    </r>
    <r>
      <rPr>
        <b/>
        <sz val="10"/>
        <rFont val="Calibri"/>
        <family val="2"/>
        <scheme val="minor"/>
      </rPr>
      <t xml:space="preserve"> à répartir dans le calendrier</t>
    </r>
  </si>
  <si>
    <t>2ème étape: Nombre d'heures quotidiennes réellement effectuées lors d'une semaine type</t>
  </si>
  <si>
    <t>PLANNING DE :</t>
  </si>
  <si>
    <t>LUNDI</t>
  </si>
  <si>
    <t>MARDI</t>
  </si>
  <si>
    <t>MERCREDI</t>
  </si>
  <si>
    <t>JEUDI</t>
  </si>
  <si>
    <t>VENDREDI</t>
  </si>
  <si>
    <t>SAMEDI</t>
  </si>
  <si>
    <t>DIMANCHE</t>
  </si>
  <si>
    <t>Total</t>
  </si>
  <si>
    <t>Semaine</t>
  </si>
  <si>
    <t>Jour</t>
  </si>
  <si>
    <t>3ème  étape: Répartition des heures, congés payés et journées ou semaines à 0 heure</t>
  </si>
  <si>
    <t>Semaine type</t>
  </si>
  <si>
    <t>ANNEE SCOLAIRE 2016/2017</t>
  </si>
  <si>
    <t xml:space="preserve">Lundi </t>
  </si>
  <si>
    <t>Nombres d'heures annuelles effectuées</t>
  </si>
  <si>
    <t>Valeurs exprimées en centièmes (15 min=0.25)</t>
  </si>
  <si>
    <t>Mardi</t>
  </si>
  <si>
    <t>Mercredi</t>
  </si>
  <si>
    <t>Jeudi</t>
  </si>
  <si>
    <t>V</t>
  </si>
  <si>
    <t>Vendredi</t>
  </si>
  <si>
    <t>Samedi</t>
  </si>
  <si>
    <t>jeudi</t>
  </si>
  <si>
    <t>samedi</t>
  </si>
  <si>
    <t>mardi</t>
  </si>
  <si>
    <t>F</t>
  </si>
  <si>
    <t>dimanche</t>
  </si>
  <si>
    <t>mercredi</t>
  </si>
  <si>
    <t>lundi</t>
  </si>
  <si>
    <t>CP</t>
  </si>
  <si>
    <t>Dimanche</t>
  </si>
  <si>
    <t>vendredi</t>
  </si>
  <si>
    <t>0 H</t>
  </si>
  <si>
    <t>RECAPITULATIF</t>
  </si>
  <si>
    <t>tps partiel /sem</t>
  </si>
  <si>
    <t xml:space="preserve"> payées / mois</t>
  </si>
  <si>
    <t>d'un tps plein</t>
  </si>
  <si>
    <t>TOTAL ANNUEL</t>
  </si>
  <si>
    <t>heures</t>
  </si>
  <si>
    <t>J ouvrables CP</t>
  </si>
  <si>
    <t>J CP</t>
  </si>
  <si>
    <t>J O H</t>
  </si>
  <si>
    <t>J 0 H</t>
  </si>
  <si>
    <t>J Fériés</t>
  </si>
  <si>
    <t>LEGENDE</t>
  </si>
  <si>
    <t>Jour férié</t>
  </si>
  <si>
    <t>Remis le:
Signature de l'employeur:</t>
  </si>
  <si>
    <t>Signature du salarié, précédée de la mention "Lu et Pris connaissance"</t>
  </si>
  <si>
    <t>nombre d'heures à effectuer pour un temps complet:</t>
  </si>
  <si>
    <t>nombre d'heures réparties :</t>
  </si>
  <si>
    <t>Vacances scolaires Zone A</t>
  </si>
  <si>
    <t>dont journée solidarité :</t>
  </si>
  <si>
    <t>Jour de congé payé</t>
  </si>
  <si>
    <t>Jour à 0 H</t>
  </si>
  <si>
    <t>nombre d'heures réellement effectuées réparties :</t>
  </si>
  <si>
    <t>4ème étape: Nombre d'heures rémunérées</t>
  </si>
  <si>
    <t>Calculs de contrôle</t>
  </si>
  <si>
    <t xml:space="preserve">Temps complet, nombre d'heures à effectuer :   </t>
  </si>
  <si>
    <r>
      <t xml:space="preserve">DANS LE CALENDRIER :                                              </t>
    </r>
    <r>
      <rPr>
        <sz val="10"/>
        <rFont val="Calibri"/>
        <family val="2"/>
        <scheme val="minor"/>
      </rPr>
      <t>"-"  =  trop d'heures sont réparties                               "+ " = il reste des heures à répartir</t>
    </r>
    <r>
      <rPr>
        <b/>
        <sz val="10"/>
        <rFont val="Calibri"/>
        <family val="2"/>
        <scheme val="minor"/>
      </rPr>
      <t xml:space="preserve">         </t>
    </r>
  </si>
  <si>
    <t>Nombre d'heures réparties dans le calendrier:</t>
  </si>
  <si>
    <t xml:space="preserve">Nombre de mois </t>
  </si>
  <si>
    <t>Résultats</t>
  </si>
  <si>
    <t>Heures annuelles payées sur l'année</t>
  </si>
  <si>
    <t>Heures mensuelles payées</t>
  </si>
  <si>
    <t>Heures hebdomadaires payées</t>
  </si>
  <si>
    <t>Références art 5.1.2.1 de la CC EPNL 2022</t>
  </si>
  <si>
    <t>nb de jours ouvrables de CP du poste</t>
  </si>
  <si>
    <t xml:space="preserve">A </t>
  </si>
  <si>
    <r>
      <t>Saisir  "</t>
    </r>
    <r>
      <rPr>
        <i/>
        <sz val="10"/>
        <color rgb="FFFF0000"/>
        <rFont val="Calibri"/>
        <family val="2"/>
      </rPr>
      <t>35 heures hebdomadaires</t>
    </r>
    <r>
      <rPr>
        <sz val="10"/>
        <color rgb="FFFF0000"/>
        <rFont val="Calibri"/>
        <family val="2"/>
      </rPr>
      <t>" ou "</t>
    </r>
    <r>
      <rPr>
        <i/>
        <sz val="10"/>
        <color rgb="FFFF0000"/>
        <rFont val="Calibri"/>
        <family val="2"/>
      </rPr>
      <t>151,67 heures mensuelle</t>
    </r>
    <r>
      <rPr>
        <sz val="10"/>
        <color rgb="FFFF0000"/>
        <rFont val="Calibri"/>
        <family val="2"/>
      </rPr>
      <t>".</t>
    </r>
  </si>
  <si>
    <t>A</t>
  </si>
  <si>
    <t>B</t>
  </si>
  <si>
    <t>temps de travail effectif annuel à répartir dans le calendrier</t>
  </si>
  <si>
    <t>Bien saisir "8" puis ":" puis "00".</t>
  </si>
  <si>
    <t>ANNEE SCOLAIRE 2026/2027</t>
  </si>
  <si>
    <r>
      <t xml:space="preserve">Heures Annuelles de Travail </t>
    </r>
    <r>
      <rPr>
        <b/>
        <i/>
        <sz val="10"/>
        <rFont val="Calibri"/>
        <family val="2"/>
      </rPr>
      <t>Effectif</t>
    </r>
  </si>
  <si>
    <t>H.A.T.T.E.</t>
  </si>
  <si>
    <t>J à 0 H</t>
  </si>
  <si>
    <t>LEGENDE&gt;&gt;&gt;&gt;&gt;</t>
  </si>
  <si>
    <t>Jour Férié</t>
  </si>
  <si>
    <t>Remis le:
Signature de l'employeur:</t>
  </si>
  <si>
    <t>Jour de Congé Payé</t>
  </si>
  <si>
    <t>Jour 0 heure</t>
  </si>
  <si>
    <t>dont jour solidarité</t>
  </si>
  <si>
    <t>Indiquer "CP" ou "0 H" génère un calcul automatique du total de jours correspondants (vous pouvez copier l'étiquette de la légende et la coller dans le planning).</t>
  </si>
  <si>
    <t>La zone d'impression est positionnée  afin que le tableau de la 3ème étape s'imprime seul, prêt à être remis au salarié.</t>
  </si>
  <si>
    <t>Temps complet, nombre d'heures à effectuer :</t>
  </si>
  <si>
    <t>Durée annuelle de travail effectif hors JF</t>
  </si>
  <si>
    <t>&gt;&gt;&gt;&gt;&gt;</t>
  </si>
  <si>
    <t>DANS LE CALENDRIER :                                              "-"  =  trop d'heures sont réparties                               "+ " = il reste des heures à répartir</t>
  </si>
  <si>
    <t>Nombre de mois</t>
  </si>
  <si>
    <t>Durée mensuelle lissée</t>
  </si>
  <si>
    <t>Durée hebdomadaire payée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</si>
</sst>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0.0"/>
  </numFmts>
  <fonts count="71">
    <font>
      <sz val="10"/>
      <name val="Geneva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indexed="1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sz val="9"/>
      <name val="Arial"/>
      <family val="2"/>
    </font>
    <font>
      <b/>
      <i/>
      <sz val="8"/>
      <color rgb="FFC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learface"/>
    </font>
    <font>
      <b/>
      <sz val="8"/>
      <color indexed="12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</font>
    <font>
      <b/>
      <sz val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8"/>
      <name val="Calibri"/>
      <family val="2"/>
      <scheme val="minor"/>
    </font>
    <font>
      <b/>
      <sz val="18"/>
      <color rgb="FF008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i/>
      <u/>
      <sz val="11"/>
      <color rgb="FF953735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0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1"/>
      <name val="Tahoma"/>
      <family val="2"/>
    </font>
    <font>
      <b/>
      <sz val="16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theme="0"/>
      <name val="Arial"/>
      <family val="2"/>
    </font>
    <font>
      <i/>
      <sz val="9"/>
      <name val="Calibri"/>
      <family val="2"/>
      <scheme val="minor"/>
    </font>
    <font>
      <b/>
      <i/>
      <sz val="10"/>
      <name val="Calibri"/>
      <family val="2"/>
    </font>
    <font>
      <b/>
      <sz val="10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color rgb="FFC00000"/>
      <name val="Arial"/>
      <family val="2"/>
    </font>
    <font>
      <b/>
      <sz val="28"/>
      <color rgb="FFC00000"/>
      <name val="Calibri"/>
      <family val="2"/>
      <scheme val="minor"/>
    </font>
    <font>
      <sz val="28"/>
      <name val="Calibri"/>
      <family val="2"/>
      <scheme val="minor"/>
    </font>
    <font>
      <sz val="18"/>
      <name val="Calibri"/>
      <family val="2"/>
      <scheme val="minor"/>
    </font>
    <font>
      <b/>
      <sz val="28"/>
      <color rgb="FF7030A0"/>
      <name val="Calibri"/>
      <family val="2"/>
      <scheme val="minor"/>
    </font>
    <font>
      <sz val="10"/>
      <name val="Geneva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i/>
      <sz val="13"/>
      <color rgb="FF000000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sz val="8"/>
      <name val="Geneva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9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thin">
        <color theme="0" tint="-0.34998626667073579"/>
      </right>
      <top style="medium">
        <color theme="5"/>
      </top>
      <bottom style="medium">
        <color theme="5"/>
      </bottom>
      <diagonal/>
    </border>
    <border>
      <left style="medium">
        <color indexed="64"/>
      </left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medium">
        <color theme="5"/>
      </top>
      <bottom style="medium">
        <color theme="5"/>
      </bottom>
      <diagonal/>
    </border>
    <border>
      <left/>
      <right/>
      <top style="thin">
        <color theme="0" tint="-0.34998626667073579"/>
      </top>
      <bottom style="medium">
        <color theme="5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slantDashDot">
        <color theme="4"/>
      </top>
      <bottom style="thin">
        <color theme="1"/>
      </bottom>
      <diagonal/>
    </border>
    <border>
      <left style="slantDashDot">
        <color theme="4"/>
      </left>
      <right/>
      <top style="slantDashDot">
        <color theme="4"/>
      </top>
      <bottom style="thin">
        <color theme="1"/>
      </bottom>
      <diagonal/>
    </border>
    <border>
      <left style="slantDashDot">
        <color theme="4"/>
      </left>
      <right/>
      <top style="thin">
        <color theme="1"/>
      </top>
      <bottom style="thin">
        <color theme="1"/>
      </bottom>
      <diagonal/>
    </border>
    <border>
      <left style="slantDashDot">
        <color theme="4"/>
      </left>
      <right/>
      <top style="thin">
        <color theme="1"/>
      </top>
      <bottom style="slantDashDot">
        <color theme="4"/>
      </bottom>
      <diagonal/>
    </border>
    <border>
      <left/>
      <right/>
      <top style="thin">
        <color theme="1"/>
      </top>
      <bottom style="slantDashDot">
        <color theme="4"/>
      </bottom>
      <diagonal/>
    </border>
    <border>
      <left style="thin">
        <color theme="1"/>
      </left>
      <right/>
      <top style="thin">
        <color theme="1"/>
      </top>
      <bottom style="slantDashDot">
        <color theme="4"/>
      </bottom>
      <diagonal/>
    </border>
    <border>
      <left/>
      <right/>
      <top style="slantDashDot">
        <color theme="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slantDashDot">
        <color theme="4"/>
      </bottom>
      <diagonal/>
    </border>
    <border>
      <left style="slantDashDot">
        <color theme="4"/>
      </left>
      <right/>
      <top/>
      <bottom/>
      <diagonal/>
    </border>
    <border>
      <left style="medium">
        <color indexed="64"/>
      </left>
      <right style="slantDashDot">
        <color theme="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5"/>
      </bottom>
      <diagonal/>
    </border>
    <border>
      <left style="thin">
        <color theme="0" tint="-0.34998626667073579"/>
      </left>
      <right/>
      <top style="medium">
        <color theme="5"/>
      </top>
      <bottom style="thin">
        <color theme="0" tint="-0.34998626667073579"/>
      </bottom>
      <diagonal/>
    </border>
    <border>
      <left/>
      <right/>
      <top style="medium">
        <color theme="5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5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indexed="64"/>
      </left>
      <right/>
      <top style="medium">
        <color theme="5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5"/>
      </top>
      <bottom style="thin">
        <color theme="0" tint="-0.34998626667073579"/>
      </bottom>
      <diagonal/>
    </border>
    <border>
      <left style="thin">
        <color theme="1" tint="0.24994659260841701"/>
      </left>
      <right/>
      <top style="thin">
        <color indexed="64"/>
      </top>
      <bottom/>
      <diagonal/>
    </border>
    <border>
      <left/>
      <right style="thin">
        <color theme="1" tint="0.24994659260841701"/>
      </right>
      <top style="thin">
        <color indexed="64"/>
      </top>
      <bottom/>
      <diagonal/>
    </border>
  </borders>
  <cellStyleXfs count="2">
    <xf numFmtId="0" fontId="0" fillId="0" borderId="0"/>
    <xf numFmtId="9" fontId="60" fillId="0" borderId="0" applyFont="0" applyFill="0" applyBorder="0" applyAlignment="0" applyProtection="0"/>
  </cellStyleXfs>
  <cellXfs count="665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/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/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4" borderId="18" xfId="0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5" borderId="18" xfId="0" applyFont="1" applyFill="1" applyBorder="1" applyAlignment="1">
      <alignment horizontal="center" vertical="center"/>
    </xf>
    <xf numFmtId="2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" fillId="8" borderId="18" xfId="0" applyFont="1" applyFill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20" fillId="8" borderId="18" xfId="0" applyFont="1" applyFill="1" applyBorder="1" applyAlignment="1">
      <alignment horizontal="center" vertical="center"/>
    </xf>
    <xf numFmtId="0" fontId="20" fillId="9" borderId="18" xfId="0" applyFont="1" applyFill="1" applyBorder="1" applyAlignment="1">
      <alignment horizontal="center" vertical="center"/>
    </xf>
    <xf numFmtId="2" fontId="16" fillId="0" borderId="1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0" fillId="8" borderId="0" xfId="0" applyFont="1" applyFill="1" applyAlignment="1">
      <alignment horizontal="left" vertical="center"/>
    </xf>
    <xf numFmtId="0" fontId="20" fillId="0" borderId="18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6" fillId="0" borderId="20" xfId="0" applyNumberFormat="1" applyFont="1" applyBorder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2" fontId="16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3" fillId="10" borderId="31" xfId="0" applyFont="1" applyFill="1" applyBorder="1" applyAlignment="1">
      <alignment horizontal="center" vertical="center"/>
    </xf>
    <xf numFmtId="0" fontId="24" fillId="10" borderId="31" xfId="0" applyFont="1" applyFill="1" applyBorder="1" applyAlignment="1">
      <alignment horizontal="center" vertical="center"/>
    </xf>
    <xf numFmtId="2" fontId="24" fillId="10" borderId="31" xfId="0" applyNumberFormat="1" applyFont="1" applyFill="1" applyBorder="1" applyAlignment="1">
      <alignment horizontal="center" vertical="center"/>
    </xf>
    <xf numFmtId="0" fontId="24" fillId="10" borderId="32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2" fontId="24" fillId="5" borderId="0" xfId="0" applyNumberFormat="1" applyFont="1" applyFill="1" applyAlignment="1">
      <alignment horizontal="center" vertical="center"/>
    </xf>
    <xf numFmtId="0" fontId="24" fillId="5" borderId="19" xfId="0" applyFont="1" applyFill="1" applyBorder="1" applyAlignment="1">
      <alignment horizontal="center" vertical="center"/>
    </xf>
    <xf numFmtId="0" fontId="23" fillId="11" borderId="21" xfId="0" applyFont="1" applyFill="1" applyBorder="1" applyAlignment="1">
      <alignment horizontal="center" vertical="center"/>
    </xf>
    <xf numFmtId="0" fontId="24" fillId="11" borderId="21" xfId="0" applyFont="1" applyFill="1" applyBorder="1" applyAlignment="1">
      <alignment horizontal="center" vertical="center"/>
    </xf>
    <xf numFmtId="2" fontId="24" fillId="11" borderId="21" xfId="0" applyNumberFormat="1" applyFont="1" applyFill="1" applyBorder="1" applyAlignment="1">
      <alignment horizontal="center" vertical="center"/>
    </xf>
    <xf numFmtId="0" fontId="24" fillId="11" borderId="22" xfId="0" applyFont="1" applyFill="1" applyBorder="1" applyAlignment="1">
      <alignment horizontal="center" vertical="center"/>
    </xf>
    <xf numFmtId="0" fontId="24" fillId="11" borderId="19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1" fillId="9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2" borderId="0" xfId="0" applyFont="1" applyFill="1"/>
    <xf numFmtId="0" fontId="1" fillId="2" borderId="0" xfId="0" applyFont="1" applyFill="1"/>
    <xf numFmtId="0" fontId="1" fillId="0" borderId="18" xfId="0" applyFont="1" applyBorder="1" applyAlignment="1">
      <alignment vertical="center"/>
    </xf>
    <xf numFmtId="0" fontId="10" fillId="0" borderId="0" xfId="0" applyFont="1"/>
    <xf numFmtId="2" fontId="18" fillId="13" borderId="21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43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/>
    </xf>
    <xf numFmtId="0" fontId="1" fillId="11" borderId="0" xfId="0" applyFont="1" applyFill="1"/>
    <xf numFmtId="0" fontId="43" fillId="11" borderId="0" xfId="0" applyFont="1" applyFill="1" applyAlignment="1">
      <alignment vertical="center"/>
    </xf>
    <xf numFmtId="0" fontId="19" fillId="11" borderId="0" xfId="0" applyFont="1" applyFill="1"/>
    <xf numFmtId="0" fontId="25" fillId="11" borderId="0" xfId="0" applyFont="1" applyFill="1" applyAlignment="1">
      <alignment vertical="center"/>
    </xf>
    <xf numFmtId="0" fontId="30" fillId="11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left" vertical="center"/>
    </xf>
    <xf numFmtId="2" fontId="16" fillId="18" borderId="24" xfId="0" applyNumberFormat="1" applyFont="1" applyFill="1" applyBorder="1" applyAlignment="1">
      <alignment horizontal="center" vertical="center"/>
    </xf>
    <xf numFmtId="2" fontId="16" fillId="18" borderId="25" xfId="0" applyNumberFormat="1" applyFont="1" applyFill="1" applyBorder="1" applyAlignment="1">
      <alignment horizontal="center" vertical="center"/>
    </xf>
    <xf numFmtId="0" fontId="28" fillId="15" borderId="48" xfId="0" applyFont="1" applyFill="1" applyBorder="1" applyAlignment="1">
      <alignment horizontal="center" vertical="center"/>
    </xf>
    <xf numFmtId="0" fontId="28" fillId="15" borderId="66" xfId="0" applyFont="1" applyFill="1" applyBorder="1" applyAlignment="1">
      <alignment horizontal="center" vertical="center"/>
    </xf>
    <xf numFmtId="0" fontId="19" fillId="20" borderId="26" xfId="0" applyFont="1" applyFill="1" applyBorder="1" applyAlignment="1">
      <alignment horizontal="center" vertical="center"/>
    </xf>
    <xf numFmtId="0" fontId="19" fillId="20" borderId="27" xfId="0" applyFont="1" applyFill="1" applyBorder="1" applyAlignment="1">
      <alignment horizontal="center" vertical="center"/>
    </xf>
    <xf numFmtId="0" fontId="19" fillId="20" borderId="27" xfId="0" applyFont="1" applyFill="1" applyBorder="1"/>
    <xf numFmtId="0" fontId="13" fillId="20" borderId="29" xfId="0" applyFont="1" applyFill="1" applyBorder="1" applyAlignment="1">
      <alignment horizontal="right"/>
    </xf>
    <xf numFmtId="0" fontId="29" fillId="11" borderId="0" xfId="0" applyFont="1" applyFill="1"/>
    <xf numFmtId="0" fontId="1" fillId="11" borderId="0" xfId="0" applyFont="1" applyFill="1" applyAlignment="1">
      <alignment horizontal="left" vertical="center"/>
    </xf>
    <xf numFmtId="0" fontId="25" fillId="11" borderId="0" xfId="0" applyFont="1" applyFill="1" applyAlignment="1">
      <alignment horizontal="left" vertical="center" wrapText="1"/>
    </xf>
    <xf numFmtId="0" fontId="1" fillId="11" borderId="0" xfId="0" applyFont="1" applyFill="1" applyAlignment="1">
      <alignment horizontal="right"/>
    </xf>
    <xf numFmtId="2" fontId="18" fillId="11" borderId="0" xfId="0" applyNumberFormat="1" applyFont="1" applyFill="1" applyAlignment="1">
      <alignment horizontal="center" vertical="center"/>
    </xf>
    <xf numFmtId="0" fontId="12" fillId="11" borderId="0" xfId="0" applyFont="1" applyFill="1" applyAlignment="1">
      <alignment vertical="center"/>
    </xf>
    <xf numFmtId="0" fontId="1" fillId="11" borderId="37" xfId="0" applyFont="1" applyFill="1" applyBorder="1" applyAlignment="1">
      <alignment horizontal="center" vertical="center"/>
    </xf>
    <xf numFmtId="0" fontId="31" fillId="11" borderId="41" xfId="0" applyFont="1" applyFill="1" applyBorder="1" applyAlignment="1">
      <alignment horizontal="center" vertical="center"/>
    </xf>
    <xf numFmtId="0" fontId="10" fillId="11" borderId="0" xfId="0" applyFont="1" applyFill="1"/>
    <xf numFmtId="0" fontId="2" fillId="11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left" vertical="center"/>
    </xf>
    <xf numFmtId="0" fontId="10" fillId="11" borderId="0" xfId="0" applyFont="1" applyFill="1" applyAlignment="1">
      <alignment horizontal="left" vertical="center"/>
    </xf>
    <xf numFmtId="0" fontId="10" fillId="17" borderId="0" xfId="0" applyFont="1" applyFill="1" applyAlignment="1">
      <alignment horizontal="left" vertical="center"/>
    </xf>
    <xf numFmtId="0" fontId="2" fillId="11" borderId="4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left" vertical="center"/>
    </xf>
    <xf numFmtId="2" fontId="16" fillId="18" borderId="79" xfId="0" applyNumberFormat="1" applyFont="1" applyFill="1" applyBorder="1" applyAlignment="1">
      <alignment horizontal="center" vertical="center"/>
    </xf>
    <xf numFmtId="0" fontId="16" fillId="4" borderId="81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2" fillId="4" borderId="66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20" fillId="11" borderId="0" xfId="0" applyFont="1" applyFill="1" applyAlignment="1">
      <alignment wrapText="1"/>
    </xf>
    <xf numFmtId="0" fontId="1" fillId="11" borderId="0" xfId="0" applyFont="1" applyFill="1" applyAlignment="1">
      <alignment vertical="center" wrapText="1"/>
    </xf>
    <xf numFmtId="164" fontId="12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wrapText="1"/>
    </xf>
    <xf numFmtId="0" fontId="16" fillId="11" borderId="0" xfId="0" applyFont="1" applyFill="1" applyAlignment="1">
      <alignment horizontal="center" vertical="center"/>
    </xf>
    <xf numFmtId="0" fontId="19" fillId="11" borderId="18" xfId="0" applyFont="1" applyFill="1" applyBorder="1"/>
    <xf numFmtId="0" fontId="1" fillId="11" borderId="19" xfId="0" applyFont="1" applyFill="1" applyBorder="1"/>
    <xf numFmtId="0" fontId="19" fillId="11" borderId="20" xfId="0" applyFont="1" applyFill="1" applyBorder="1"/>
    <xf numFmtId="0" fontId="1" fillId="11" borderId="21" xfId="0" applyFont="1" applyFill="1" applyBorder="1"/>
    <xf numFmtId="0" fontId="1" fillId="11" borderId="22" xfId="0" applyFont="1" applyFill="1" applyBorder="1"/>
    <xf numFmtId="0" fontId="11" fillId="11" borderId="0" xfId="0" applyFont="1" applyFill="1" applyAlignment="1">
      <alignment horizontal="left" vertical="center"/>
    </xf>
    <xf numFmtId="2" fontId="1" fillId="11" borderId="0" xfId="0" applyNumberFormat="1" applyFont="1" applyFill="1" applyAlignment="1">
      <alignment horizontal="center" vertical="center"/>
    </xf>
    <xf numFmtId="0" fontId="33" fillId="0" borderId="0" xfId="0" applyFont="1" applyAlignment="1">
      <alignment horizontal="center" vertical="center" textRotation="90"/>
    </xf>
    <xf numFmtId="0" fontId="33" fillId="17" borderId="0" xfId="0" applyFont="1" applyFill="1" applyAlignment="1">
      <alignment horizontal="center" vertical="center" textRotation="90"/>
    </xf>
    <xf numFmtId="0" fontId="33" fillId="0" borderId="0" xfId="0" applyFont="1" applyAlignment="1">
      <alignment horizontal="center" textRotation="90"/>
    </xf>
    <xf numFmtId="0" fontId="33" fillId="4" borderId="0" xfId="0" applyFont="1" applyFill="1" applyAlignment="1">
      <alignment horizontal="center" vertical="center" textRotation="90"/>
    </xf>
    <xf numFmtId="0" fontId="3" fillId="4" borderId="0" xfId="0" applyFont="1" applyFill="1" applyAlignment="1">
      <alignment horizontal="center" vertical="center" textRotation="90"/>
    </xf>
    <xf numFmtId="0" fontId="33" fillId="11" borderId="0" xfId="0" applyFont="1" applyFill="1" applyAlignment="1">
      <alignment horizontal="center" vertical="center" textRotation="90"/>
    </xf>
    <xf numFmtId="0" fontId="3" fillId="11" borderId="0" xfId="0" applyFont="1" applyFill="1" applyAlignment="1">
      <alignment horizontal="center" vertical="center" textRotation="90"/>
    </xf>
    <xf numFmtId="0" fontId="33" fillId="11" borderId="0" xfId="0" applyFont="1" applyFill="1" applyAlignment="1">
      <alignment horizontal="center" textRotation="90"/>
    </xf>
    <xf numFmtId="0" fontId="32" fillId="11" borderId="0" xfId="0" applyFont="1" applyFill="1"/>
    <xf numFmtId="0" fontId="35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horizontal="left" vertical="center"/>
    </xf>
    <xf numFmtId="0" fontId="39" fillId="11" borderId="0" xfId="0" applyFont="1" applyFill="1" applyAlignment="1">
      <alignment horizontal="left" vertical="center"/>
    </xf>
    <xf numFmtId="0" fontId="32" fillId="11" borderId="0" xfId="0" applyFont="1" applyFill="1" applyAlignment="1">
      <alignment horizontal="left" vertical="center"/>
    </xf>
    <xf numFmtId="0" fontId="1" fillId="11" borderId="16" xfId="0" applyFont="1" applyFill="1" applyBorder="1"/>
    <xf numFmtId="0" fontId="1" fillId="11" borderId="17" xfId="0" applyFont="1" applyFill="1" applyBorder="1"/>
    <xf numFmtId="0" fontId="28" fillId="19" borderId="76" xfId="0" applyFont="1" applyFill="1" applyBorder="1" applyAlignment="1">
      <alignment horizontal="center" vertical="center"/>
    </xf>
    <xf numFmtId="0" fontId="28" fillId="19" borderId="66" xfId="0" applyFont="1" applyFill="1" applyBorder="1" applyAlignment="1">
      <alignment horizontal="center" vertical="center"/>
    </xf>
    <xf numFmtId="0" fontId="16" fillId="11" borderId="0" xfId="0" applyFont="1" applyFill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4" borderId="18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2" fontId="1" fillId="7" borderId="0" xfId="0" applyNumberFormat="1" applyFont="1" applyFill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2" fontId="12" fillId="5" borderId="78" xfId="0" applyNumberFormat="1" applyFont="1" applyFill="1" applyBorder="1" applyAlignment="1">
      <alignment horizontal="center" vertical="center"/>
    </xf>
    <xf numFmtId="0" fontId="22" fillId="10" borderId="82" xfId="0" applyFont="1" applyFill="1" applyBorder="1" applyAlignment="1">
      <alignment horizontal="left" vertical="center"/>
    </xf>
    <xf numFmtId="0" fontId="22" fillId="5" borderId="18" xfId="0" applyFont="1" applyFill="1" applyBorder="1" applyAlignment="1">
      <alignment horizontal="left" vertical="center"/>
    </xf>
    <xf numFmtId="0" fontId="22" fillId="11" borderId="18" xfId="0" applyFont="1" applyFill="1" applyBorder="1" applyAlignment="1">
      <alignment horizontal="left" vertical="center"/>
    </xf>
    <xf numFmtId="0" fontId="1" fillId="0" borderId="18" xfId="0" applyFont="1" applyBorder="1"/>
    <xf numFmtId="0" fontId="29" fillId="0" borderId="20" xfId="0" applyFont="1" applyBorder="1"/>
    <xf numFmtId="0" fontId="1" fillId="0" borderId="21" xfId="0" applyFont="1" applyBorder="1"/>
    <xf numFmtId="0" fontId="19" fillId="0" borderId="21" xfId="0" applyFont="1" applyBorder="1" applyAlignment="1">
      <alignment horizontal="center" vertical="center"/>
    </xf>
    <xf numFmtId="0" fontId="19" fillId="20" borderId="35" xfId="0" applyFont="1" applyFill="1" applyBorder="1" applyAlignment="1">
      <alignment horizontal="center" vertical="center"/>
    </xf>
    <xf numFmtId="0" fontId="19" fillId="20" borderId="21" xfId="0" applyFont="1" applyFill="1" applyBorder="1" applyAlignment="1">
      <alignment horizontal="center" vertical="center"/>
    </xf>
    <xf numFmtId="0" fontId="19" fillId="20" borderId="36" xfId="0" applyFont="1" applyFill="1" applyBorder="1" applyAlignment="1">
      <alignment horizontal="center" vertical="center"/>
    </xf>
    <xf numFmtId="0" fontId="30" fillId="0" borderId="22" xfId="0" applyFont="1" applyBorder="1"/>
    <xf numFmtId="0" fontId="50" fillId="2" borderId="0" xfId="0" applyFont="1" applyFill="1" applyAlignment="1">
      <alignment vertical="center"/>
    </xf>
    <xf numFmtId="0" fontId="47" fillId="11" borderId="0" xfId="0" applyFont="1" applyFill="1" applyAlignment="1">
      <alignment horizontal="center" vertical="center" textRotation="90"/>
    </xf>
    <xf numFmtId="0" fontId="48" fillId="4" borderId="0" xfId="0" applyFont="1" applyFill="1" applyAlignment="1">
      <alignment horizontal="center" vertical="center" textRotation="90"/>
    </xf>
    <xf numFmtId="0" fontId="33" fillId="4" borderId="0" xfId="0" applyFont="1" applyFill="1" applyAlignment="1">
      <alignment horizontal="center" textRotation="90"/>
    </xf>
    <xf numFmtId="0" fontId="49" fillId="4" borderId="0" xfId="0" applyFont="1" applyFill="1" applyAlignment="1">
      <alignment horizontal="center" vertical="center" textRotation="90"/>
    </xf>
    <xf numFmtId="0" fontId="47" fillId="4" borderId="0" xfId="0" applyFont="1" applyFill="1" applyAlignment="1">
      <alignment horizontal="center" vertical="center" textRotation="90"/>
    </xf>
    <xf numFmtId="0" fontId="14" fillId="0" borderId="0" xfId="0" applyFont="1" applyAlignment="1">
      <alignment horizontal="left" vertical="center"/>
    </xf>
    <xf numFmtId="0" fontId="54" fillId="11" borderId="0" xfId="0" applyFont="1" applyFill="1" applyAlignment="1">
      <alignment horizontal="left" vertical="center"/>
    </xf>
    <xf numFmtId="0" fontId="1" fillId="11" borderId="95" xfId="0" applyFont="1" applyFill="1" applyBorder="1"/>
    <xf numFmtId="0" fontId="1" fillId="4" borderId="97" xfId="0" applyFont="1" applyFill="1" applyBorder="1" applyAlignment="1">
      <alignment horizontal="center" vertical="center"/>
    </xf>
    <xf numFmtId="0" fontId="1" fillId="11" borderId="98" xfId="0" applyFont="1" applyFill="1" applyBorder="1" applyAlignment="1">
      <alignment horizontal="center" vertical="center"/>
    </xf>
    <xf numFmtId="0" fontId="19" fillId="4" borderId="93" xfId="0" applyFont="1" applyFill="1" applyBorder="1" applyAlignment="1">
      <alignment horizontal="center" vertical="center"/>
    </xf>
    <xf numFmtId="0" fontId="1" fillId="11" borderId="99" xfId="0" applyFont="1" applyFill="1" applyBorder="1"/>
    <xf numFmtId="0" fontId="1" fillId="11" borderId="75" xfId="0" applyFont="1" applyFill="1" applyBorder="1" applyAlignment="1">
      <alignment horizontal="center" vertical="center"/>
    </xf>
    <xf numFmtId="0" fontId="1" fillId="11" borderId="104" xfId="0" applyFont="1" applyFill="1" applyBorder="1"/>
    <xf numFmtId="0" fontId="4" fillId="11" borderId="0" xfId="0" applyFont="1" applyFill="1" applyAlignment="1">
      <alignment horizontal="center" vertical="center"/>
    </xf>
    <xf numFmtId="0" fontId="56" fillId="11" borderId="0" xfId="0" applyFont="1" applyFill="1" applyAlignment="1">
      <alignment vertical="center"/>
    </xf>
    <xf numFmtId="0" fontId="57" fillId="11" borderId="0" xfId="0" applyFont="1" applyFill="1" applyAlignment="1">
      <alignment horizontal="center" vertical="center"/>
    </xf>
    <xf numFmtId="0" fontId="59" fillId="11" borderId="0" xfId="0" applyFont="1" applyFill="1" applyAlignment="1">
      <alignment vertical="center"/>
    </xf>
    <xf numFmtId="14" fontId="19" fillId="11" borderId="0" xfId="0" applyNumberFormat="1" applyFont="1" applyFill="1" applyAlignment="1">
      <alignment horizontal="center" vertical="center"/>
    </xf>
    <xf numFmtId="0" fontId="58" fillId="11" borderId="0" xfId="0" applyFont="1" applyFill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20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50" fillId="11" borderId="0" xfId="0" applyFont="1" applyFill="1" applyAlignment="1">
      <alignment vertical="center"/>
    </xf>
    <xf numFmtId="2" fontId="1" fillId="2" borderId="9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4" fillId="2" borderId="15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4" fillId="2" borderId="1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44" fillId="2" borderId="18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45" fillId="2" borderId="18" xfId="0" applyFont="1" applyFill="1" applyBorder="1" applyAlignment="1">
      <alignment horizontal="left" vertical="center"/>
    </xf>
    <xf numFmtId="0" fontId="45" fillId="2" borderId="20" xfId="0" applyFont="1" applyFill="1" applyBorder="1" applyAlignment="1">
      <alignment horizontal="left" vertical="center"/>
    </xf>
    <xf numFmtId="0" fontId="45" fillId="2" borderId="21" xfId="0" applyFont="1" applyFill="1" applyBorder="1" applyAlignment="1">
      <alignment horizontal="left" vertical="center"/>
    </xf>
    <xf numFmtId="0" fontId="46" fillId="2" borderId="21" xfId="0" applyFont="1" applyFill="1" applyBorder="1" applyAlignment="1">
      <alignment horizontal="left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2" fontId="61" fillId="4" borderId="23" xfId="0" applyNumberFormat="1" applyFont="1" applyFill="1" applyBorder="1" applyAlignment="1">
      <alignment vertical="center"/>
    </xf>
    <xf numFmtId="0" fontId="61" fillId="4" borderId="2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horizontal="left" vertical="center"/>
    </xf>
    <xf numFmtId="0" fontId="65" fillId="2" borderId="16" xfId="0" applyFont="1" applyFill="1" applyBorder="1" applyAlignment="1">
      <alignment horizontal="left" vertical="center"/>
    </xf>
    <xf numFmtId="0" fontId="28" fillId="0" borderId="16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1" xfId="0" applyFont="1" applyBorder="1" applyAlignment="1">
      <alignment vertical="top" wrapText="1"/>
    </xf>
    <xf numFmtId="0" fontId="33" fillId="11" borderId="0" xfId="0" applyFont="1" applyFill="1" applyAlignment="1" applyProtection="1">
      <alignment horizontal="center" vertical="center" textRotation="90"/>
      <protection locked="0"/>
    </xf>
    <xf numFmtId="0" fontId="33" fillId="4" borderId="0" xfId="0" applyFont="1" applyFill="1" applyAlignment="1" applyProtection="1">
      <alignment horizontal="center" vertical="center" textRotation="90"/>
      <protection locked="0"/>
    </xf>
    <xf numFmtId="0" fontId="1" fillId="11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8" fillId="4" borderId="0" xfId="0" applyFont="1" applyFill="1" applyAlignment="1" applyProtection="1">
      <alignment horizontal="center" vertical="center" textRotation="90"/>
      <protection locked="0"/>
    </xf>
    <xf numFmtId="0" fontId="1" fillId="11" borderId="98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0" fontId="43" fillId="11" borderId="0" xfId="0" applyFont="1" applyFill="1" applyAlignment="1" applyProtection="1">
      <alignment horizontal="center" vertical="center"/>
      <protection locked="0"/>
    </xf>
    <xf numFmtId="0" fontId="1" fillId="11" borderId="99" xfId="0" applyFont="1" applyFill="1" applyBorder="1" applyProtection="1">
      <protection locked="0"/>
    </xf>
    <xf numFmtId="0" fontId="1" fillId="4" borderId="97" xfId="0" applyFont="1" applyFill="1" applyBorder="1" applyAlignment="1" applyProtection="1">
      <alignment horizontal="center" vertical="center"/>
      <protection locked="0"/>
    </xf>
    <xf numFmtId="0" fontId="69" fillId="4" borderId="93" xfId="0" applyFont="1" applyFill="1" applyBorder="1" applyAlignment="1" applyProtection="1">
      <alignment horizontal="center" vertical="center"/>
      <protection locked="0"/>
    </xf>
    <xf numFmtId="0" fontId="1" fillId="11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9" fillId="11" borderId="0" xfId="0" applyFont="1" applyFill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/>
      <protection locked="0"/>
    </xf>
    <xf numFmtId="0" fontId="1" fillId="11" borderId="95" xfId="0" applyFont="1" applyFill="1" applyBorder="1" applyProtection="1">
      <protection locked="0"/>
    </xf>
    <xf numFmtId="0" fontId="3" fillId="11" borderId="0" xfId="0" applyFont="1" applyFill="1" applyAlignment="1" applyProtection="1">
      <alignment horizontal="center" vertical="center" textRotation="90"/>
      <protection locked="0"/>
    </xf>
    <xf numFmtId="0" fontId="3" fillId="4" borderId="0" xfId="0" applyFont="1" applyFill="1" applyAlignment="1" applyProtection="1">
      <alignment horizontal="center" vertical="center" textRotation="90"/>
      <protection locked="0"/>
    </xf>
    <xf numFmtId="0" fontId="2" fillId="11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11" borderId="0" xfId="0" applyFont="1" applyFill="1" applyAlignment="1" applyProtection="1">
      <alignment horizontal="left" vertical="center"/>
      <protection locked="0"/>
    </xf>
    <xf numFmtId="0" fontId="43" fillId="11" borderId="0" xfId="0" applyFont="1" applyFill="1" applyAlignment="1" applyProtection="1">
      <alignment vertical="center"/>
      <protection locked="0"/>
    </xf>
    <xf numFmtId="0" fontId="19" fillId="11" borderId="0" xfId="0" applyFont="1" applyFill="1" applyProtection="1">
      <protection locked="0"/>
    </xf>
    <xf numFmtId="0" fontId="28" fillId="19" borderId="76" xfId="0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Alignment="1" applyProtection="1">
      <alignment vertical="center"/>
      <protection locked="0"/>
    </xf>
    <xf numFmtId="0" fontId="30" fillId="11" borderId="0" xfId="0" applyFont="1" applyFill="1" applyAlignment="1" applyProtection="1">
      <alignment horizontal="left" vertical="center"/>
      <protection locked="0"/>
    </xf>
    <xf numFmtId="0" fontId="67" fillId="11" borderId="0" xfId="0" applyFont="1" applyFill="1" applyProtection="1">
      <protection locked="0"/>
    </xf>
    <xf numFmtId="0" fontId="28" fillId="19" borderId="66" xfId="0" applyFont="1" applyFill="1" applyBorder="1" applyAlignment="1" applyProtection="1">
      <alignment horizontal="center" vertical="center"/>
      <protection locked="0"/>
    </xf>
    <xf numFmtId="0" fontId="54" fillId="11" borderId="0" xfId="0" applyFont="1" applyFill="1" applyAlignment="1" applyProtection="1">
      <alignment horizontal="left" vertical="center"/>
      <protection locked="0"/>
    </xf>
    <xf numFmtId="0" fontId="28" fillId="15" borderId="48" xfId="0" applyFont="1" applyFill="1" applyBorder="1" applyAlignment="1" applyProtection="1">
      <alignment horizontal="center" vertical="center"/>
      <protection locked="0"/>
    </xf>
    <xf numFmtId="0" fontId="28" fillId="15" borderId="66" xfId="0" applyFont="1" applyFill="1" applyBorder="1" applyAlignment="1" applyProtection="1">
      <alignment horizontal="center" vertical="center"/>
      <protection locked="0"/>
    </xf>
    <xf numFmtId="0" fontId="13" fillId="11" borderId="0" xfId="0" applyFont="1" applyFill="1" applyAlignment="1" applyProtection="1">
      <alignment horizontal="left" vertical="center"/>
      <protection locked="0"/>
    </xf>
    <xf numFmtId="0" fontId="33" fillId="23" borderId="0" xfId="0" applyFont="1" applyFill="1" applyAlignment="1" applyProtection="1">
      <alignment horizontal="center" vertical="center" textRotation="90"/>
      <protection locked="0"/>
    </xf>
    <xf numFmtId="0" fontId="1" fillId="23" borderId="0" xfId="0" applyFont="1" applyFill="1" applyAlignment="1" applyProtection="1">
      <alignment horizontal="center" vertical="center"/>
      <protection locked="0"/>
    </xf>
    <xf numFmtId="0" fontId="2" fillId="11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1" xfId="0" applyNumberFormat="1" applyFont="1" applyFill="1" applyBorder="1" applyAlignment="1" applyProtection="1">
      <alignment horizontal="center" vertical="center"/>
      <protection locked="0"/>
    </xf>
    <xf numFmtId="20" fontId="1" fillId="2" borderId="0" xfId="0" applyNumberFormat="1" applyFont="1" applyFill="1" applyAlignment="1" applyProtection="1">
      <alignment horizontal="center" vertical="center"/>
      <protection locked="0"/>
    </xf>
    <xf numFmtId="2" fontId="1" fillId="11" borderId="0" xfId="0" applyNumberFormat="1" applyFont="1" applyFill="1" applyAlignment="1" applyProtection="1">
      <alignment horizontal="center" vertical="center"/>
      <protection locked="0"/>
    </xf>
    <xf numFmtId="0" fontId="10" fillId="11" borderId="0" xfId="0" applyFont="1" applyFill="1" applyAlignment="1" applyProtection="1">
      <alignment horizontal="left" vertical="center"/>
      <protection locked="0"/>
    </xf>
    <xf numFmtId="0" fontId="11" fillId="11" borderId="0" xfId="0" applyFont="1" applyFill="1" applyAlignment="1" applyProtection="1">
      <alignment horizontal="left" vertical="center"/>
      <protection locked="0"/>
    </xf>
    <xf numFmtId="0" fontId="66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6" fillId="11" borderId="0" xfId="0" applyFont="1" applyFill="1" applyAlignment="1" applyProtection="1">
      <alignment horizontal="center" vertical="center"/>
      <protection locked="0"/>
    </xf>
    <xf numFmtId="0" fontId="49" fillId="4" borderId="0" xfId="0" applyFont="1" applyFill="1" applyAlignment="1" applyProtection="1">
      <alignment horizontal="center" vertical="center" textRotation="90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50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4" borderId="81" xfId="0" applyFont="1" applyFill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6" fillId="4" borderId="72" xfId="0" applyFont="1" applyFill="1" applyBorder="1" applyAlignment="1" applyProtection="1">
      <alignment horizontal="center" vertical="center"/>
      <protection locked="0"/>
    </xf>
    <xf numFmtId="164" fontId="19" fillId="2" borderId="0" xfId="0" applyNumberFormat="1" applyFont="1" applyFill="1" applyAlignment="1" applyProtection="1">
      <alignment horizontal="center" vertical="center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1" fillId="7" borderId="23" xfId="0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2" fontId="1" fillId="7" borderId="0" xfId="0" applyNumberFormat="1" applyFont="1" applyFill="1" applyAlignment="1" applyProtection="1">
      <alignment horizontal="center" vertical="center"/>
      <protection locked="0"/>
    </xf>
    <xf numFmtId="0" fontId="20" fillId="5" borderId="18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2" fontId="16" fillId="0" borderId="0" xfId="0" applyNumberFormat="1" applyFont="1" applyAlignment="1" applyProtection="1">
      <alignment horizontal="center" vertical="center"/>
      <protection locked="0"/>
    </xf>
    <xf numFmtId="2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22" borderId="18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22" borderId="0" xfId="0" applyFont="1" applyFill="1" applyAlignment="1" applyProtection="1">
      <alignment horizontal="center" vertical="center"/>
      <protection locked="0"/>
    </xf>
    <xf numFmtId="0" fontId="20" fillId="21" borderId="18" xfId="0" applyFont="1" applyFill="1" applyBorder="1" applyAlignment="1" applyProtection="1">
      <alignment horizontal="center" vertical="center"/>
      <protection locked="0"/>
    </xf>
    <xf numFmtId="2" fontId="16" fillId="0" borderId="18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2" fillId="4" borderId="66" xfId="0" applyFont="1" applyFill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165" fontId="1" fillId="0" borderId="0" xfId="0" applyNumberFormat="1" applyFont="1" applyAlignment="1" applyProtection="1">
      <alignment horizontal="center" vertical="center"/>
      <protection locked="0"/>
    </xf>
    <xf numFmtId="2" fontId="16" fillId="0" borderId="20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2" fontId="16" fillId="4" borderId="0" xfId="0" applyNumberFormat="1" applyFont="1" applyFill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47" fillId="11" borderId="0" xfId="0" applyFont="1" applyFill="1" applyAlignment="1" applyProtection="1">
      <alignment horizontal="center" vertical="center" textRotation="90"/>
      <protection locked="0"/>
    </xf>
    <xf numFmtId="0" fontId="47" fillId="4" borderId="0" xfId="0" applyFont="1" applyFill="1" applyAlignment="1" applyProtection="1">
      <alignment horizontal="center" vertical="center" textRotation="90"/>
      <protection locked="0"/>
    </xf>
    <xf numFmtId="0" fontId="22" fillId="10" borderId="82" xfId="0" applyFont="1" applyFill="1" applyBorder="1" applyAlignment="1" applyProtection="1">
      <alignment horizontal="left" vertical="center"/>
      <protection locked="0"/>
    </xf>
    <xf numFmtId="0" fontId="23" fillId="10" borderId="31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left" vertical="center"/>
      <protection locked="0"/>
    </xf>
    <xf numFmtId="0" fontId="23" fillId="5" borderId="0" xfId="0" applyFont="1" applyFill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2" fillId="11" borderId="18" xfId="0" applyFont="1" applyFill="1" applyBorder="1" applyAlignment="1" applyProtection="1">
      <alignment horizontal="left" vertical="center"/>
      <protection locked="0"/>
    </xf>
    <xf numFmtId="0" fontId="23" fillId="11" borderId="21" xfId="0" applyFont="1" applyFill="1" applyBorder="1" applyAlignment="1" applyProtection="1">
      <alignment horizontal="center" vertical="center"/>
      <protection locked="0"/>
    </xf>
    <xf numFmtId="0" fontId="33" fillId="11" borderId="0" xfId="0" applyFont="1" applyFill="1" applyAlignment="1" applyProtection="1">
      <alignment horizontal="center" textRotation="90"/>
      <protection locked="0"/>
    </xf>
    <xf numFmtId="0" fontId="33" fillId="4" borderId="0" xfId="0" applyFont="1" applyFill="1" applyAlignment="1" applyProtection="1">
      <alignment horizontal="center" textRotation="90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29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30" fillId="0" borderId="22" xfId="0" applyFont="1" applyBorder="1" applyProtection="1">
      <protection locked="0"/>
    </xf>
    <xf numFmtId="0" fontId="29" fillId="11" borderId="0" xfId="0" applyFont="1" applyFill="1" applyProtection="1">
      <protection locked="0"/>
    </xf>
    <xf numFmtId="0" fontId="1" fillId="11" borderId="0" xfId="0" applyFont="1" applyFill="1" applyAlignment="1" applyProtection="1">
      <alignment horizontal="left" vertical="center"/>
      <protection locked="0"/>
    </xf>
    <xf numFmtId="0" fontId="25" fillId="11" borderId="0" xfId="0" applyFont="1" applyFill="1" applyAlignment="1" applyProtection="1">
      <alignment horizontal="left" vertical="center" wrapText="1"/>
      <protection locked="0"/>
    </xf>
    <xf numFmtId="0" fontId="1" fillId="11" borderId="0" xfId="0" applyFont="1" applyFill="1" applyAlignment="1" applyProtection="1">
      <alignment horizontal="right"/>
      <protection locked="0"/>
    </xf>
    <xf numFmtId="2" fontId="18" fillId="11" borderId="0" xfId="0" applyNumberFormat="1" applyFont="1" applyFill="1" applyAlignment="1" applyProtection="1">
      <alignment horizontal="center" vertical="center"/>
      <protection locked="0"/>
    </xf>
    <xf numFmtId="0" fontId="12" fillId="11" borderId="0" xfId="0" applyFont="1" applyFill="1" applyAlignment="1" applyProtection="1">
      <alignment vertical="center"/>
      <protection locked="0"/>
    </xf>
    <xf numFmtId="0" fontId="1" fillId="11" borderId="37" xfId="0" applyFont="1" applyFill="1" applyBorder="1" applyAlignment="1" applyProtection="1">
      <alignment horizontal="center" vertical="center"/>
      <protection locked="0"/>
    </xf>
    <xf numFmtId="0" fontId="31" fillId="11" borderId="41" xfId="0" applyFont="1" applyFill="1" applyBorder="1" applyAlignment="1" applyProtection="1">
      <alignment horizontal="center" vertical="center"/>
      <protection locked="0"/>
    </xf>
    <xf numFmtId="0" fontId="10" fillId="11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32" fillId="11" borderId="0" xfId="0" applyFont="1" applyFill="1" applyProtection="1">
      <protection locked="0"/>
    </xf>
    <xf numFmtId="0" fontId="1" fillId="11" borderId="104" xfId="0" applyFont="1" applyFill="1" applyBorder="1" applyProtection="1">
      <protection locked="0"/>
    </xf>
    <xf numFmtId="0" fontId="33" fillId="0" borderId="0" xfId="0" applyFont="1" applyAlignment="1" applyProtection="1">
      <alignment horizontal="center" textRotation="90"/>
      <protection locked="0"/>
    </xf>
    <xf numFmtId="0" fontId="33" fillId="0" borderId="0" xfId="0" applyFont="1" applyAlignment="1" applyProtection="1">
      <alignment horizontal="center" vertical="center" textRotation="90"/>
      <protection locked="0"/>
    </xf>
    <xf numFmtId="0" fontId="24" fillId="11" borderId="0" xfId="0" applyFont="1" applyFill="1" applyAlignment="1">
      <alignment horizontal="center" vertical="center"/>
    </xf>
    <xf numFmtId="2" fontId="24" fillId="11" borderId="0" xfId="0" applyNumberFormat="1" applyFont="1" applyFill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2" fontId="1" fillId="5" borderId="19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/>
    <xf numFmtId="0" fontId="13" fillId="0" borderId="21" xfId="0" applyFont="1" applyBorder="1" applyAlignment="1">
      <alignment horizontal="right"/>
    </xf>
    <xf numFmtId="2" fontId="18" fillId="0" borderId="22" xfId="0" applyNumberFormat="1" applyFont="1" applyBorder="1" applyAlignment="1">
      <alignment horizontal="center" vertical="center"/>
    </xf>
    <xf numFmtId="0" fontId="37" fillId="11" borderId="0" xfId="0" applyFont="1" applyFill="1"/>
    <xf numFmtId="0" fontId="1" fillId="22" borderId="0" xfId="0" applyFont="1" applyFill="1" applyAlignment="1">
      <alignment horizontal="center" vertical="center"/>
    </xf>
    <xf numFmtId="0" fontId="1" fillId="21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" fillId="4" borderId="94" xfId="0" applyFont="1" applyFill="1" applyBorder="1" applyAlignment="1" applyProtection="1">
      <alignment horizontal="center" vertical="center" wrapText="1"/>
      <protection locked="0"/>
    </xf>
    <xf numFmtId="0" fontId="1" fillId="4" borderId="93" xfId="0" applyFont="1" applyFill="1" applyBorder="1" applyAlignment="1" applyProtection="1">
      <alignment horizontal="center" vertical="center" wrapText="1"/>
      <protection locked="0"/>
    </xf>
    <xf numFmtId="0" fontId="26" fillId="11" borderId="98" xfId="0" applyFont="1" applyFill="1" applyBorder="1" applyAlignment="1" applyProtection="1">
      <alignment horizontal="left" vertical="center" wrapText="1"/>
      <protection locked="0"/>
    </xf>
    <xf numFmtId="0" fontId="26" fillId="11" borderId="0" xfId="0" applyFont="1" applyFill="1" applyAlignment="1" applyProtection="1">
      <alignment horizontal="left" vertical="center" wrapText="1"/>
      <protection locked="0"/>
    </xf>
    <xf numFmtId="0" fontId="48" fillId="21" borderId="0" xfId="0" applyFont="1" applyFill="1" applyAlignment="1" applyProtection="1">
      <alignment horizontal="center" vertical="center" textRotation="90"/>
      <protection locked="0"/>
    </xf>
    <xf numFmtId="0" fontId="52" fillId="0" borderId="43" xfId="0" applyFont="1" applyBorder="1" applyAlignment="1" applyProtection="1">
      <alignment horizontal="center" vertical="center" wrapText="1"/>
      <protection locked="0"/>
    </xf>
    <xf numFmtId="0" fontId="52" fillId="0" borderId="44" xfId="0" applyFont="1" applyBorder="1" applyAlignment="1" applyProtection="1">
      <alignment horizontal="center" vertical="center" wrapText="1"/>
      <protection locked="0"/>
    </xf>
    <xf numFmtId="0" fontId="52" fillId="0" borderId="73" xfId="0" applyFont="1" applyBorder="1" applyAlignment="1" applyProtection="1">
      <alignment horizontal="center" vertical="center" wrapText="1"/>
      <protection locked="0"/>
    </xf>
    <xf numFmtId="0" fontId="52" fillId="0" borderId="74" xfId="0" applyFont="1" applyBorder="1" applyAlignment="1" applyProtection="1">
      <alignment horizontal="center" vertical="center" wrapText="1"/>
      <protection locked="0"/>
    </xf>
    <xf numFmtId="0" fontId="1" fillId="19" borderId="20" xfId="0" applyFont="1" applyFill="1" applyBorder="1" applyAlignment="1" applyProtection="1">
      <alignment horizontal="center" vertical="center" wrapText="1"/>
      <protection locked="0"/>
    </xf>
    <xf numFmtId="0" fontId="1" fillId="19" borderId="21" xfId="0" applyFont="1" applyFill="1" applyBorder="1" applyAlignment="1" applyProtection="1">
      <alignment horizontal="center" vertical="center" wrapText="1"/>
      <protection locked="0"/>
    </xf>
    <xf numFmtId="0" fontId="41" fillId="18" borderId="48" xfId="0" applyFont="1" applyFill="1" applyBorder="1" applyAlignment="1" applyProtection="1">
      <alignment horizontal="center" vertical="center"/>
      <protection locked="0"/>
    </xf>
    <xf numFmtId="0" fontId="41" fillId="18" borderId="49" xfId="0" applyFont="1" applyFill="1" applyBorder="1" applyAlignment="1" applyProtection="1">
      <alignment horizontal="center" vertical="center"/>
      <protection locked="0"/>
    </xf>
    <xf numFmtId="0" fontId="41" fillId="18" borderId="50" xfId="0" applyFont="1" applyFill="1" applyBorder="1" applyAlignment="1" applyProtection="1">
      <alignment horizontal="center" vertical="center"/>
      <protection locked="0"/>
    </xf>
    <xf numFmtId="0" fontId="1" fillId="19" borderId="67" xfId="0" applyFont="1" applyFill="1" applyBorder="1" applyAlignment="1" applyProtection="1">
      <alignment horizontal="right" vertical="center"/>
      <protection locked="0"/>
    </xf>
    <xf numFmtId="0" fontId="1" fillId="19" borderId="53" xfId="0" applyFont="1" applyFill="1" applyBorder="1" applyAlignment="1" applyProtection="1">
      <alignment horizontal="right" vertical="center"/>
      <protection locked="0"/>
    </xf>
    <xf numFmtId="0" fontId="1" fillId="19" borderId="54" xfId="0" applyFont="1" applyFill="1" applyBorder="1" applyAlignment="1" applyProtection="1">
      <alignment horizontal="right" vertical="center"/>
      <protection locked="0"/>
    </xf>
    <xf numFmtId="1" fontId="41" fillId="19" borderId="66" xfId="0" applyNumberFormat="1" applyFont="1" applyFill="1" applyBorder="1" applyAlignment="1">
      <alignment horizontal="center" vertical="center"/>
    </xf>
    <xf numFmtId="1" fontId="41" fillId="19" borderId="78" xfId="0" applyNumberFormat="1" applyFont="1" applyFill="1" applyBorder="1" applyAlignment="1">
      <alignment horizontal="center" vertical="center"/>
    </xf>
    <xf numFmtId="1" fontId="41" fillId="19" borderId="68" xfId="0" applyNumberFormat="1" applyFont="1" applyFill="1" applyBorder="1" applyAlignment="1">
      <alignment horizontal="center" vertical="center"/>
    </xf>
    <xf numFmtId="0" fontId="1" fillId="15" borderId="56" xfId="0" applyFont="1" applyFill="1" applyBorder="1" applyAlignment="1" applyProtection="1">
      <alignment horizontal="center" vertical="center" wrapText="1"/>
      <protection locked="0"/>
    </xf>
    <xf numFmtId="0" fontId="1" fillId="15" borderId="57" xfId="0" applyFont="1" applyFill="1" applyBorder="1" applyAlignment="1" applyProtection="1">
      <alignment horizontal="center" vertical="center" wrapText="1"/>
      <protection locked="0"/>
    </xf>
    <xf numFmtId="0" fontId="19" fillId="4" borderId="90" xfId="0" applyFont="1" applyFill="1" applyBorder="1" applyAlignment="1" applyProtection="1">
      <alignment horizontal="center" vertical="center"/>
      <protection locked="0"/>
    </xf>
    <xf numFmtId="0" fontId="19" fillId="4" borderId="89" xfId="0" applyFont="1" applyFill="1" applyBorder="1" applyAlignment="1" applyProtection="1">
      <alignment horizontal="center" vertical="center"/>
      <protection locked="0"/>
    </xf>
    <xf numFmtId="0" fontId="32" fillId="4" borderId="91" xfId="0" applyFont="1" applyFill="1" applyBorder="1" applyAlignment="1" applyProtection="1">
      <alignment horizontal="center" vertical="center"/>
      <protection locked="0"/>
    </xf>
    <xf numFmtId="0" fontId="32" fillId="4" borderId="87" xfId="0" applyFont="1" applyFill="1" applyBorder="1" applyAlignment="1" applyProtection="1">
      <alignment horizontal="center" vertical="center"/>
      <protection locked="0"/>
    </xf>
    <xf numFmtId="0" fontId="53" fillId="0" borderId="43" xfId="0" applyFont="1" applyBorder="1" applyAlignment="1" applyProtection="1">
      <alignment horizontal="center" vertical="center"/>
      <protection locked="0"/>
    </xf>
    <xf numFmtId="0" fontId="53" fillId="0" borderId="44" xfId="0" applyFont="1" applyBorder="1" applyAlignment="1" applyProtection="1">
      <alignment horizontal="center" vertical="center"/>
      <protection locked="0"/>
    </xf>
    <xf numFmtId="0" fontId="33" fillId="18" borderId="44" xfId="0" applyFont="1" applyFill="1" applyBorder="1" applyAlignment="1" applyProtection="1">
      <alignment horizontal="center" vertical="center" wrapText="1"/>
      <protection locked="0"/>
    </xf>
    <xf numFmtId="0" fontId="33" fillId="18" borderId="55" xfId="0" applyFont="1" applyFill="1" applyBorder="1" applyAlignment="1" applyProtection="1">
      <alignment horizontal="center" vertical="center" wrapText="1"/>
      <protection locked="0"/>
    </xf>
    <xf numFmtId="0" fontId="1" fillId="4" borderId="92" xfId="0" applyFont="1" applyFill="1" applyBorder="1" applyAlignment="1" applyProtection="1">
      <alignment horizontal="center" vertical="center" wrapText="1"/>
      <protection locked="0"/>
    </xf>
    <xf numFmtId="0" fontId="19" fillId="4" borderId="88" xfId="0" applyFont="1" applyFill="1" applyBorder="1" applyAlignment="1" applyProtection="1">
      <alignment horizontal="center" vertical="center"/>
      <protection locked="0"/>
    </xf>
    <xf numFmtId="0" fontId="19" fillId="4" borderId="96" xfId="0" applyFont="1" applyFill="1" applyBorder="1" applyAlignment="1" applyProtection="1">
      <alignment horizontal="center" vertical="center"/>
      <protection locked="0"/>
    </xf>
    <xf numFmtId="0" fontId="1" fillId="15" borderId="67" xfId="0" applyFont="1" applyFill="1" applyBorder="1" applyAlignment="1" applyProtection="1">
      <alignment horizontal="right" vertical="center"/>
      <protection locked="0"/>
    </xf>
    <xf numFmtId="0" fontId="1" fillId="15" borderId="53" xfId="0" applyFont="1" applyFill="1" applyBorder="1" applyAlignment="1" applyProtection="1">
      <alignment horizontal="right" vertical="center"/>
      <protection locked="0"/>
    </xf>
    <xf numFmtId="0" fontId="1" fillId="15" borderId="54" xfId="0" applyFont="1" applyFill="1" applyBorder="1" applyAlignment="1" applyProtection="1">
      <alignment horizontal="right" vertical="center"/>
      <protection locked="0"/>
    </xf>
    <xf numFmtId="1" fontId="41" fillId="15" borderId="66" xfId="0" applyNumberFormat="1" applyFont="1" applyFill="1" applyBorder="1" applyAlignment="1">
      <alignment horizontal="center" vertical="center"/>
    </xf>
    <xf numFmtId="1" fontId="41" fillId="15" borderId="78" xfId="0" applyNumberFormat="1" applyFont="1" applyFill="1" applyBorder="1" applyAlignment="1">
      <alignment horizontal="center" vertical="center"/>
    </xf>
    <xf numFmtId="1" fontId="41" fillId="15" borderId="68" xfId="0" applyNumberFormat="1" applyFont="1" applyFill="1" applyBorder="1" applyAlignment="1">
      <alignment horizontal="center" vertical="center"/>
    </xf>
    <xf numFmtId="0" fontId="19" fillId="20" borderId="69" xfId="0" applyFont="1" applyFill="1" applyBorder="1" applyAlignment="1" applyProtection="1">
      <alignment horizontal="center" vertical="center" wrapText="1"/>
      <protection locked="0"/>
    </xf>
    <xf numFmtId="0" fontId="19" fillId="20" borderId="70" xfId="0" applyFont="1" applyFill="1" applyBorder="1" applyAlignment="1" applyProtection="1">
      <alignment horizontal="center" vertical="center" wrapText="1"/>
      <protection locked="0"/>
    </xf>
    <xf numFmtId="0" fontId="19" fillId="20" borderId="77" xfId="0" applyFont="1" applyFill="1" applyBorder="1" applyAlignment="1" applyProtection="1">
      <alignment horizontal="center" vertical="center" wrapText="1"/>
      <protection locked="0"/>
    </xf>
    <xf numFmtId="1" fontId="41" fillId="20" borderId="69" xfId="0" applyNumberFormat="1" applyFont="1" applyFill="1" applyBorder="1" applyAlignment="1">
      <alignment horizontal="center" vertical="center"/>
    </xf>
    <xf numFmtId="1" fontId="41" fillId="20" borderId="70" xfId="0" applyNumberFormat="1" applyFont="1" applyFill="1" applyBorder="1" applyAlignment="1">
      <alignment horizontal="center" vertical="center"/>
    </xf>
    <xf numFmtId="1" fontId="41" fillId="20" borderId="7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2" xfId="0" applyFont="1" applyFill="1" applyBorder="1" applyAlignment="1" applyProtection="1">
      <alignment horizontal="center" vertical="center"/>
      <protection locked="0"/>
    </xf>
    <xf numFmtId="0" fontId="4" fillId="11" borderId="3" xfId="0" applyFont="1" applyFill="1" applyBorder="1" applyAlignment="1" applyProtection="1">
      <alignment horizontal="center" vertical="center"/>
      <protection locked="0"/>
    </xf>
    <xf numFmtId="2" fontId="5" fillId="11" borderId="4" xfId="0" applyNumberFormat="1" applyFont="1" applyFill="1" applyBorder="1" applyAlignment="1">
      <alignment horizontal="center" vertical="center"/>
    </xf>
    <xf numFmtId="2" fontId="5" fillId="11" borderId="7" xfId="0" applyNumberFormat="1" applyFont="1" applyFill="1" applyBorder="1" applyAlignment="1">
      <alignment horizontal="center" vertical="center"/>
    </xf>
    <xf numFmtId="2" fontId="5" fillId="11" borderId="8" xfId="0" applyNumberFormat="1" applyFont="1" applyFill="1" applyBorder="1" applyAlignment="1">
      <alignment horizontal="center" vertical="center"/>
    </xf>
    <xf numFmtId="20" fontId="1" fillId="18" borderId="5" xfId="0" applyNumberFormat="1" applyFont="1" applyFill="1" applyBorder="1" applyAlignment="1" applyProtection="1">
      <alignment horizontal="center" vertical="center"/>
      <protection locked="0"/>
    </xf>
    <xf numFmtId="20" fontId="1" fillId="18" borderId="0" xfId="0" applyNumberFormat="1" applyFont="1" applyFill="1" applyAlignment="1" applyProtection="1">
      <alignment horizontal="center" vertical="center"/>
      <protection locked="0"/>
    </xf>
    <xf numFmtId="20" fontId="1" fillId="18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20" fontId="1" fillId="2" borderId="0" xfId="0" applyNumberFormat="1" applyFont="1" applyFill="1" applyAlignment="1">
      <alignment horizontal="center" vertical="center"/>
    </xf>
    <xf numFmtId="2" fontId="7" fillId="2" borderId="13" xfId="0" applyNumberFormat="1" applyFont="1" applyFill="1" applyBorder="1" applyAlignment="1">
      <alignment horizontal="left" vertical="center"/>
    </xf>
    <xf numFmtId="2" fontId="7" fillId="2" borderId="14" xfId="0" applyNumberFormat="1" applyFont="1" applyFill="1" applyBorder="1" applyAlignment="1">
      <alignment horizontal="left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4" fontId="18" fillId="6" borderId="26" xfId="0" applyNumberFormat="1" applyFont="1" applyFill="1" applyBorder="1" applyAlignment="1" applyProtection="1">
      <alignment horizontal="center" vertical="center"/>
      <protection locked="0"/>
    </xf>
    <xf numFmtId="164" fontId="18" fillId="6" borderId="27" xfId="0" applyNumberFormat="1" applyFont="1" applyFill="1" applyBorder="1" applyAlignment="1" applyProtection="1">
      <alignment horizontal="center" vertical="center"/>
      <protection locked="0"/>
    </xf>
    <xf numFmtId="164" fontId="18" fillId="6" borderId="28" xfId="0" applyNumberFormat="1" applyFont="1" applyFill="1" applyBorder="1" applyAlignment="1" applyProtection="1">
      <alignment horizontal="center" vertical="center"/>
      <protection locked="0"/>
    </xf>
    <xf numFmtId="0" fontId="49" fillId="21" borderId="0" xfId="0" applyFont="1" applyFill="1" applyAlignment="1" applyProtection="1">
      <alignment horizontal="center" vertical="center" textRotation="90"/>
      <protection locked="0"/>
    </xf>
    <xf numFmtId="0" fontId="12" fillId="2" borderId="80" xfId="0" applyFont="1" applyFill="1" applyBorder="1" applyAlignment="1" applyProtection="1">
      <alignment horizontal="center" vertical="center"/>
      <protection locked="0"/>
    </xf>
    <xf numFmtId="0" fontId="12" fillId="2" borderId="65" xfId="0" applyFont="1" applyFill="1" applyBorder="1" applyAlignment="1" applyProtection="1">
      <alignment horizontal="center" vertical="center"/>
      <protection locked="0"/>
    </xf>
    <xf numFmtId="0" fontId="50" fillId="2" borderId="0" xfId="0" applyFont="1" applyFill="1" applyAlignment="1" applyProtection="1">
      <alignment horizontal="center" vertical="center"/>
      <protection locked="0"/>
    </xf>
    <xf numFmtId="17" fontId="1" fillId="7" borderId="26" xfId="0" applyNumberFormat="1" applyFont="1" applyFill="1" applyBorder="1" applyAlignment="1" applyProtection="1">
      <alignment horizontal="center" vertical="center"/>
      <protection locked="0"/>
    </xf>
    <xf numFmtId="17" fontId="1" fillId="7" borderId="29" xfId="0" applyNumberFormat="1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165" fontId="1" fillId="0" borderId="18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1" fontId="24" fillId="5" borderId="0" xfId="0" applyNumberFormat="1" applyFont="1" applyFill="1" applyAlignment="1">
      <alignment horizontal="center" vertical="center"/>
    </xf>
    <xf numFmtId="1" fontId="24" fillId="11" borderId="0" xfId="0" applyNumberFormat="1" applyFont="1" applyFill="1" applyAlignment="1">
      <alignment horizontal="center" vertical="center"/>
    </xf>
    <xf numFmtId="0" fontId="28" fillId="0" borderId="15" xfId="0" applyFont="1" applyBorder="1" applyAlignment="1">
      <alignment horizontal="left" vertical="top" wrapText="1"/>
    </xf>
    <xf numFmtId="0" fontId="28" fillId="0" borderId="16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28" fillId="0" borderId="19" xfId="0" applyFont="1" applyBorder="1" applyAlignment="1">
      <alignment horizontal="left" vertical="top" wrapText="1"/>
    </xf>
    <xf numFmtId="0" fontId="27" fillId="2" borderId="48" xfId="0" applyFont="1" applyFill="1" applyBorder="1" applyAlignment="1">
      <alignment horizontal="center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0" fontId="28" fillId="2" borderId="51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9" fillId="5" borderId="19" xfId="0" applyNumberFormat="1" applyFont="1" applyFill="1" applyBorder="1" applyAlignment="1">
      <alignment horizontal="center" vertical="center"/>
    </xf>
    <xf numFmtId="0" fontId="55" fillId="11" borderId="83" xfId="0" applyFont="1" applyFill="1" applyBorder="1" applyAlignment="1">
      <alignment horizontal="center" vertical="center"/>
    </xf>
    <xf numFmtId="0" fontId="55" fillId="11" borderId="27" xfId="0" applyFont="1" applyFill="1" applyBorder="1" applyAlignment="1">
      <alignment horizontal="center" vertical="center"/>
    </xf>
    <xf numFmtId="0" fontId="55" fillId="11" borderId="84" xfId="0" applyFont="1" applyFill="1" applyBorder="1" applyAlignment="1">
      <alignment horizontal="center" vertical="center"/>
    </xf>
    <xf numFmtId="0" fontId="3" fillId="2" borderId="38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40" xfId="0" applyFont="1" applyFill="1" applyBorder="1" applyAlignment="1" applyProtection="1">
      <alignment horizontal="left" vertical="center"/>
      <protection locked="0"/>
    </xf>
    <xf numFmtId="0" fontId="3" fillId="2" borderId="105" xfId="0" applyFont="1" applyFill="1" applyBorder="1" applyAlignment="1" applyProtection="1">
      <alignment horizontal="center" vertical="center" wrapText="1"/>
      <protection locked="0"/>
    </xf>
    <xf numFmtId="0" fontId="3" fillId="2" borderId="106" xfId="0" applyFont="1" applyFill="1" applyBorder="1" applyAlignment="1" applyProtection="1">
      <alignment horizontal="center" vertical="center" wrapText="1"/>
      <protection locked="0"/>
    </xf>
    <xf numFmtId="0" fontId="3" fillId="2" borderId="107" xfId="0" applyFont="1" applyFill="1" applyBorder="1" applyAlignment="1" applyProtection="1">
      <alignment horizontal="center" vertical="center" wrapText="1"/>
      <protection locked="0"/>
    </xf>
    <xf numFmtId="0" fontId="33" fillId="2" borderId="117" xfId="0" applyFont="1" applyFill="1" applyBorder="1" applyAlignment="1">
      <alignment horizontal="right" vertical="center" wrapText="1"/>
    </xf>
    <xf numFmtId="0" fontId="33" fillId="2" borderId="86" xfId="0" applyFont="1" applyFill="1" applyBorder="1" applyAlignment="1">
      <alignment horizontal="right" vertical="center" wrapText="1"/>
    </xf>
    <xf numFmtId="0" fontId="33" fillId="2" borderId="118" xfId="0" applyFont="1" applyFill="1" applyBorder="1" applyAlignment="1">
      <alignment horizontal="right" vertical="center" wrapText="1"/>
    </xf>
    <xf numFmtId="0" fontId="34" fillId="0" borderId="100" xfId="0" applyFont="1" applyBorder="1" applyAlignment="1">
      <alignment horizontal="center" vertical="center"/>
    </xf>
    <xf numFmtId="0" fontId="34" fillId="0" borderId="86" xfId="0" applyFont="1" applyBorder="1" applyAlignment="1">
      <alignment horizontal="center" vertical="center"/>
    </xf>
    <xf numFmtId="0" fontId="34" fillId="0" borderId="109" xfId="0" applyFont="1" applyBorder="1" applyAlignment="1">
      <alignment horizontal="center" vertical="center"/>
    </xf>
    <xf numFmtId="0" fontId="33" fillId="2" borderId="63" xfId="0" applyFont="1" applyFill="1" applyBorder="1" applyAlignment="1">
      <alignment horizontal="right" wrapText="1"/>
    </xf>
    <xf numFmtId="0" fontId="33" fillId="2" borderId="61" xfId="0" applyFont="1" applyFill="1" applyBorder="1" applyAlignment="1">
      <alignment horizontal="right" wrapText="1"/>
    </xf>
    <xf numFmtId="0" fontId="33" fillId="2" borderId="62" xfId="0" applyFont="1" applyFill="1" applyBorder="1" applyAlignment="1">
      <alignment horizontal="right" wrapText="1"/>
    </xf>
    <xf numFmtId="2" fontId="38" fillId="2" borderId="85" xfId="0" applyNumberFormat="1" applyFont="1" applyFill="1" applyBorder="1" applyAlignment="1">
      <alignment horizontal="center"/>
    </xf>
    <xf numFmtId="2" fontId="38" fillId="2" borderId="61" xfId="0" applyNumberFormat="1" applyFont="1" applyFill="1" applyBorder="1" applyAlignment="1">
      <alignment horizontal="center"/>
    </xf>
    <xf numFmtId="0" fontId="38" fillId="2" borderId="61" xfId="0" applyFont="1" applyFill="1" applyBorder="1" applyAlignment="1">
      <alignment horizontal="center"/>
    </xf>
    <xf numFmtId="0" fontId="38" fillId="2" borderId="110" xfId="0" applyFont="1" applyFill="1" applyBorder="1" applyAlignment="1">
      <alignment horizontal="center"/>
    </xf>
    <xf numFmtId="0" fontId="28" fillId="0" borderId="60" xfId="0" applyFont="1" applyBorder="1" applyAlignment="1">
      <alignment horizontal="center" wrapText="1"/>
    </xf>
    <xf numFmtId="0" fontId="28" fillId="0" borderId="61" xfId="0" applyFont="1" applyBorder="1" applyAlignment="1">
      <alignment horizontal="center" wrapText="1"/>
    </xf>
    <xf numFmtId="0" fontId="28" fillId="0" borderId="64" xfId="0" applyFont="1" applyBorder="1" applyAlignment="1">
      <alignment horizontal="center" wrapText="1"/>
    </xf>
    <xf numFmtId="0" fontId="33" fillId="2" borderId="43" xfId="0" applyFont="1" applyFill="1" applyBorder="1" applyAlignment="1">
      <alignment horizontal="center"/>
    </xf>
    <xf numFmtId="0" fontId="33" fillId="2" borderId="44" xfId="0" applyFont="1" applyFill="1" applyBorder="1" applyAlignment="1">
      <alignment horizontal="center"/>
    </xf>
    <xf numFmtId="0" fontId="33" fillId="2" borderId="45" xfId="0" applyFont="1" applyFill="1" applyBorder="1" applyAlignment="1">
      <alignment horizontal="center"/>
    </xf>
    <xf numFmtId="2" fontId="38" fillId="2" borderId="46" xfId="0" applyNumberFormat="1" applyFont="1" applyFill="1" applyBorder="1" applyAlignment="1">
      <alignment horizontal="center"/>
    </xf>
    <xf numFmtId="0" fontId="38" fillId="2" borderId="46" xfId="0" applyFont="1" applyFill="1" applyBorder="1" applyAlignment="1">
      <alignment horizontal="center"/>
    </xf>
    <xf numFmtId="0" fontId="38" fillId="2" borderId="47" xfId="0" applyFont="1" applyFill="1" applyBorder="1" applyAlignment="1">
      <alignment horizontal="center"/>
    </xf>
    <xf numFmtId="0" fontId="41" fillId="2" borderId="43" xfId="0" applyFont="1" applyFill="1" applyBorder="1" applyAlignment="1">
      <alignment horizontal="center"/>
    </xf>
    <xf numFmtId="0" fontId="41" fillId="2" borderId="44" xfId="0" applyFont="1" applyFill="1" applyBorder="1" applyAlignment="1">
      <alignment horizontal="center"/>
    </xf>
    <xf numFmtId="0" fontId="41" fillId="2" borderId="45" xfId="0" applyFont="1" applyFill="1" applyBorder="1" applyAlignment="1">
      <alignment horizontal="center"/>
    </xf>
    <xf numFmtId="2" fontId="38" fillId="2" borderId="115" xfId="0" applyNumberFormat="1" applyFont="1" applyFill="1" applyBorder="1" applyAlignment="1">
      <alignment horizontal="center"/>
    </xf>
    <xf numFmtId="0" fontId="38" fillId="2" borderId="115" xfId="0" applyFont="1" applyFill="1" applyBorder="1" applyAlignment="1">
      <alignment horizontal="center"/>
    </xf>
    <xf numFmtId="0" fontId="38" fillId="2" borderId="116" xfId="0" applyFont="1" applyFill="1" applyBorder="1" applyAlignment="1">
      <alignment horizontal="center"/>
    </xf>
    <xf numFmtId="1" fontId="41" fillId="0" borderId="60" xfId="0" applyNumberFormat="1" applyFont="1" applyBorder="1" applyAlignment="1">
      <alignment horizontal="center" vertical="center"/>
    </xf>
    <xf numFmtId="1" fontId="41" fillId="0" borderId="61" xfId="0" applyNumberFormat="1" applyFont="1" applyBorder="1" applyAlignment="1">
      <alignment horizontal="center" vertical="center"/>
    </xf>
    <xf numFmtId="1" fontId="41" fillId="0" borderId="64" xfId="0" applyNumberFormat="1" applyFont="1" applyBorder="1" applyAlignment="1">
      <alignment horizontal="center" vertical="center"/>
    </xf>
    <xf numFmtId="0" fontId="33" fillId="0" borderId="125" xfId="0" applyFont="1" applyBorder="1" applyAlignment="1">
      <alignment horizontal="right" wrapText="1"/>
    </xf>
    <xf numFmtId="0" fontId="33" fillId="0" borderId="102" xfId="0" applyFont="1" applyBorder="1" applyAlignment="1">
      <alignment horizontal="right" wrapText="1"/>
    </xf>
    <xf numFmtId="0" fontId="33" fillId="0" borderId="126" xfId="0" applyFont="1" applyBorder="1" applyAlignment="1">
      <alignment horizontal="right" wrapText="1"/>
    </xf>
    <xf numFmtId="0" fontId="38" fillId="18" borderId="101" xfId="0" applyFont="1" applyFill="1" applyBorder="1" applyAlignment="1">
      <alignment horizontal="center"/>
    </xf>
    <xf numFmtId="0" fontId="38" fillId="18" borderId="102" xfId="0" applyFont="1" applyFill="1" applyBorder="1" applyAlignment="1">
      <alignment horizontal="center"/>
    </xf>
    <xf numFmtId="0" fontId="38" fillId="18" borderId="111" xfId="0" applyFont="1" applyFill="1" applyBorder="1" applyAlignment="1">
      <alignment horizontal="center"/>
    </xf>
    <xf numFmtId="0" fontId="40" fillId="2" borderId="108" xfId="0" applyFont="1" applyFill="1" applyBorder="1" applyAlignment="1">
      <alignment horizontal="center"/>
    </xf>
    <xf numFmtId="0" fontId="40" fillId="2" borderId="42" xfId="0" applyFont="1" applyFill="1" applyBorder="1" applyAlignment="1">
      <alignment horizontal="center"/>
    </xf>
    <xf numFmtId="0" fontId="40" fillId="2" borderId="112" xfId="0" applyFont="1" applyFill="1" applyBorder="1" applyAlignment="1">
      <alignment horizontal="center"/>
    </xf>
    <xf numFmtId="0" fontId="32" fillId="2" borderId="113" xfId="0" applyFont="1" applyFill="1" applyBorder="1" applyAlignment="1">
      <alignment horizontal="center"/>
    </xf>
    <xf numFmtId="0" fontId="32" fillId="2" borderId="58" xfId="0" applyFont="1" applyFill="1" applyBorder="1" applyAlignment="1">
      <alignment horizontal="center"/>
    </xf>
    <xf numFmtId="0" fontId="32" fillId="2" borderId="59" xfId="0" applyFont="1" applyFill="1" applyBorder="1" applyAlignment="1">
      <alignment horizontal="center"/>
    </xf>
    <xf numFmtId="2" fontId="38" fillId="2" borderId="103" xfId="0" applyNumberFormat="1" applyFont="1" applyFill="1" applyBorder="1" applyAlignment="1">
      <alignment horizontal="center"/>
    </xf>
    <xf numFmtId="2" fontId="38" fillId="2" borderId="58" xfId="0" applyNumberFormat="1" applyFont="1" applyFill="1" applyBorder="1" applyAlignment="1">
      <alignment horizontal="center"/>
    </xf>
    <xf numFmtId="0" fontId="38" fillId="2" borderId="58" xfId="0" applyFont="1" applyFill="1" applyBorder="1" applyAlignment="1">
      <alignment horizontal="center"/>
    </xf>
    <xf numFmtId="0" fontId="38" fillId="2" borderId="114" xfId="0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1" fillId="4" borderId="94" xfId="0" applyFont="1" applyFill="1" applyBorder="1" applyAlignment="1">
      <alignment horizontal="center" vertical="center" wrapText="1"/>
    </xf>
    <xf numFmtId="0" fontId="1" fillId="4" borderId="93" xfId="0" applyFont="1" applyFill="1" applyBorder="1" applyAlignment="1">
      <alignment horizontal="center" vertical="center" wrapText="1"/>
    </xf>
    <xf numFmtId="0" fontId="26" fillId="11" borderId="98" xfId="0" applyFont="1" applyFill="1" applyBorder="1" applyAlignment="1">
      <alignment horizontal="left" vertical="center" wrapText="1"/>
    </xf>
    <xf numFmtId="0" fontId="26" fillId="11" borderId="0" xfId="0" applyFont="1" applyFill="1" applyAlignment="1">
      <alignment horizontal="left" vertical="center" wrapText="1"/>
    </xf>
    <xf numFmtId="0" fontId="48" fillId="16" borderId="0" xfId="0" applyFont="1" applyFill="1" applyAlignment="1">
      <alignment horizontal="center" vertical="center" textRotation="90"/>
    </xf>
    <xf numFmtId="0" fontId="52" fillId="0" borderId="43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0" fontId="52" fillId="0" borderId="73" xfId="0" applyFont="1" applyBorder="1" applyAlignment="1">
      <alignment horizontal="center" vertical="center" wrapText="1"/>
    </xf>
    <xf numFmtId="0" fontId="52" fillId="0" borderId="74" xfId="0" applyFont="1" applyBorder="1" applyAlignment="1">
      <alignment horizontal="center" vertical="center" wrapText="1"/>
    </xf>
    <xf numFmtId="0" fontId="1" fillId="19" borderId="20" xfId="0" applyFont="1" applyFill="1" applyBorder="1" applyAlignment="1">
      <alignment horizontal="center" vertical="center" wrapText="1"/>
    </xf>
    <xf numFmtId="0" fontId="1" fillId="19" borderId="21" xfId="0" applyFont="1" applyFill="1" applyBorder="1" applyAlignment="1">
      <alignment horizontal="center" vertical="center" wrapText="1"/>
    </xf>
    <xf numFmtId="0" fontId="41" fillId="14" borderId="48" xfId="0" applyFont="1" applyFill="1" applyBorder="1" applyAlignment="1">
      <alignment horizontal="center" vertical="center"/>
    </xf>
    <xf numFmtId="0" fontId="41" fillId="14" borderId="49" xfId="0" applyFont="1" applyFill="1" applyBorder="1" applyAlignment="1">
      <alignment horizontal="center" vertical="center"/>
    </xf>
    <xf numFmtId="0" fontId="41" fillId="14" borderId="50" xfId="0" applyFont="1" applyFill="1" applyBorder="1" applyAlignment="1">
      <alignment horizontal="center" vertical="center"/>
    </xf>
    <xf numFmtId="0" fontId="1" fillId="19" borderId="67" xfId="0" applyFont="1" applyFill="1" applyBorder="1" applyAlignment="1">
      <alignment horizontal="right" vertical="center"/>
    </xf>
    <xf numFmtId="0" fontId="1" fillId="19" borderId="53" xfId="0" applyFont="1" applyFill="1" applyBorder="1" applyAlignment="1">
      <alignment horizontal="right" vertical="center"/>
    </xf>
    <xf numFmtId="0" fontId="1" fillId="19" borderId="54" xfId="0" applyFont="1" applyFill="1" applyBorder="1" applyAlignment="1">
      <alignment horizontal="right" vertical="center"/>
    </xf>
    <xf numFmtId="0" fontId="19" fillId="11" borderId="0" xfId="0" applyFont="1" applyFill="1" applyAlignment="1">
      <alignment horizontal="center" vertical="center"/>
    </xf>
    <xf numFmtId="14" fontId="19" fillId="11" borderId="0" xfId="0" applyNumberFormat="1" applyFont="1" applyFill="1" applyAlignment="1">
      <alignment horizontal="center" vertical="center"/>
    </xf>
    <xf numFmtId="0" fontId="58" fillId="11" borderId="0" xfId="0" applyFont="1" applyFill="1" applyAlignment="1">
      <alignment horizontal="center" vertical="center"/>
    </xf>
    <xf numFmtId="0" fontId="19" fillId="4" borderId="90" xfId="0" applyFont="1" applyFill="1" applyBorder="1" applyAlignment="1">
      <alignment horizontal="center" vertical="center"/>
    </xf>
    <xf numFmtId="0" fontId="19" fillId="4" borderId="89" xfId="0" applyFont="1" applyFill="1" applyBorder="1" applyAlignment="1">
      <alignment horizontal="center" vertical="center"/>
    </xf>
    <xf numFmtId="0" fontId="32" fillId="4" borderId="91" xfId="0" applyFont="1" applyFill="1" applyBorder="1" applyAlignment="1">
      <alignment horizontal="center" vertical="center"/>
    </xf>
    <xf numFmtId="0" fontId="32" fillId="4" borderId="87" xfId="0" applyFont="1" applyFill="1" applyBorder="1" applyAlignment="1">
      <alignment horizontal="center" vertical="center"/>
    </xf>
    <xf numFmtId="0" fontId="53" fillId="0" borderId="43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33" fillId="18" borderId="44" xfId="0" applyFont="1" applyFill="1" applyBorder="1" applyAlignment="1">
      <alignment horizontal="center" vertical="center" wrapText="1"/>
    </xf>
    <xf numFmtId="0" fontId="33" fillId="18" borderId="55" xfId="0" applyFont="1" applyFill="1" applyBorder="1" applyAlignment="1">
      <alignment horizontal="center" vertical="center" wrapText="1"/>
    </xf>
    <xf numFmtId="0" fontId="1" fillId="15" borderId="56" xfId="0" applyFont="1" applyFill="1" applyBorder="1" applyAlignment="1">
      <alignment horizontal="center" vertical="center" wrapText="1"/>
    </xf>
    <xf numFmtId="0" fontId="1" fillId="15" borderId="57" xfId="0" applyFont="1" applyFill="1" applyBorder="1" applyAlignment="1">
      <alignment horizontal="center" vertical="center" wrapText="1"/>
    </xf>
    <xf numFmtId="0" fontId="1" fillId="15" borderId="67" xfId="0" applyFont="1" applyFill="1" applyBorder="1" applyAlignment="1">
      <alignment horizontal="right" vertical="center"/>
    </xf>
    <xf numFmtId="0" fontId="1" fillId="15" borderId="53" xfId="0" applyFont="1" applyFill="1" applyBorder="1" applyAlignment="1">
      <alignment horizontal="right" vertical="center"/>
    </xf>
    <xf numFmtId="0" fontId="1" fillId="15" borderId="54" xfId="0" applyFont="1" applyFill="1" applyBorder="1" applyAlignment="1">
      <alignment horizontal="right" vertical="center"/>
    </xf>
    <xf numFmtId="0" fontId="19" fillId="20" borderId="69" xfId="0" applyFont="1" applyFill="1" applyBorder="1" applyAlignment="1">
      <alignment horizontal="center" vertical="center" wrapText="1"/>
    </xf>
    <xf numFmtId="0" fontId="19" fillId="20" borderId="70" xfId="0" applyFont="1" applyFill="1" applyBorder="1" applyAlignment="1">
      <alignment horizontal="center" vertical="center" wrapText="1"/>
    </xf>
    <xf numFmtId="0" fontId="19" fillId="20" borderId="77" xfId="0" applyFont="1" applyFill="1" applyBorder="1" applyAlignment="1">
      <alignment horizontal="center" vertical="center" wrapText="1"/>
    </xf>
    <xf numFmtId="0" fontId="1" fillId="4" borderId="92" xfId="0" applyFont="1" applyFill="1" applyBorder="1" applyAlignment="1">
      <alignment horizontal="center" vertical="center" wrapText="1"/>
    </xf>
    <xf numFmtId="0" fontId="19" fillId="4" borderId="88" xfId="0" applyFont="1" applyFill="1" applyBorder="1" applyAlignment="1">
      <alignment horizontal="center" vertical="center"/>
    </xf>
    <xf numFmtId="0" fontId="19" fillId="4" borderId="96" xfId="0" applyFont="1" applyFill="1" applyBorder="1" applyAlignment="1">
      <alignment horizontal="center" vertical="center"/>
    </xf>
    <xf numFmtId="0" fontId="50" fillId="11" borderId="0" xfId="0" applyFont="1" applyFill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20" fontId="1" fillId="18" borderId="5" xfId="0" applyNumberFormat="1" applyFont="1" applyFill="1" applyBorder="1" applyAlignment="1">
      <alignment horizontal="center" vertical="center"/>
    </xf>
    <xf numFmtId="20" fontId="1" fillId="18" borderId="0" xfId="0" applyNumberFormat="1" applyFont="1" applyFill="1" applyAlignment="1">
      <alignment horizontal="center" vertical="center"/>
    </xf>
    <xf numFmtId="20" fontId="1" fillId="18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1" fillId="2" borderId="6" xfId="0" applyNumberFormat="1" applyFont="1" applyFill="1" applyBorder="1" applyAlignment="1">
      <alignment horizontal="center" vertical="center"/>
    </xf>
    <xf numFmtId="0" fontId="46" fillId="2" borderId="0" xfId="0" quotePrefix="1" applyFont="1" applyFill="1" applyAlignment="1">
      <alignment horizontal="left" vertical="center" wrapText="1"/>
    </xf>
    <xf numFmtId="0" fontId="49" fillId="16" borderId="0" xfId="0" applyFont="1" applyFill="1" applyAlignment="1">
      <alignment horizontal="center" vertical="center" textRotation="90"/>
    </xf>
    <xf numFmtId="0" fontId="12" fillId="2" borderId="80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50" fillId="2" borderId="0" xfId="0" applyFont="1" applyFill="1" applyAlignment="1">
      <alignment horizontal="center" vertical="center"/>
    </xf>
    <xf numFmtId="164" fontId="18" fillId="6" borderId="26" xfId="0" applyNumberFormat="1" applyFont="1" applyFill="1" applyBorder="1" applyAlignment="1">
      <alignment horizontal="center" vertical="center"/>
    </xf>
    <xf numFmtId="164" fontId="18" fillId="6" borderId="27" xfId="0" applyNumberFormat="1" applyFont="1" applyFill="1" applyBorder="1" applyAlignment="1">
      <alignment horizontal="center" vertical="center"/>
    </xf>
    <xf numFmtId="164" fontId="18" fillId="6" borderId="28" xfId="0" applyNumberFormat="1" applyFont="1" applyFill="1" applyBorder="1" applyAlignment="1">
      <alignment horizontal="center" vertical="center"/>
    </xf>
    <xf numFmtId="9" fontId="16" fillId="0" borderId="26" xfId="1" applyFont="1" applyFill="1" applyBorder="1" applyAlignment="1">
      <alignment horizontal="center" vertical="center"/>
    </xf>
    <xf numFmtId="9" fontId="16" fillId="0" borderId="29" xfId="1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0" fontId="3" fillId="2" borderId="105" xfId="0" applyFont="1" applyFill="1" applyBorder="1" applyAlignment="1">
      <alignment horizontal="center" vertical="center" wrapText="1"/>
    </xf>
    <xf numFmtId="0" fontId="9" fillId="2" borderId="106" xfId="0" applyFont="1" applyFill="1" applyBorder="1" applyAlignment="1">
      <alignment horizontal="center" vertical="center" wrapText="1"/>
    </xf>
    <xf numFmtId="0" fontId="9" fillId="2" borderId="107" xfId="0" applyFont="1" applyFill="1" applyBorder="1" applyAlignment="1">
      <alignment horizontal="center" vertical="center" wrapText="1"/>
    </xf>
    <xf numFmtId="0" fontId="41" fillId="2" borderId="43" xfId="0" applyFont="1" applyFill="1" applyBorder="1" applyAlignment="1">
      <alignment horizontal="center" vertical="center"/>
    </xf>
    <xf numFmtId="0" fontId="41" fillId="2" borderId="44" xfId="0" applyFont="1" applyFill="1" applyBorder="1" applyAlignment="1">
      <alignment horizontal="center" vertical="center"/>
    </xf>
    <xf numFmtId="0" fontId="41" fillId="2" borderId="45" xfId="0" applyFont="1" applyFill="1" applyBorder="1" applyAlignment="1">
      <alignment horizontal="center" vertical="center"/>
    </xf>
    <xf numFmtId="2" fontId="38" fillId="2" borderId="115" xfId="0" applyNumberFormat="1" applyFont="1" applyFill="1" applyBorder="1" applyAlignment="1">
      <alignment horizontal="center" vertical="center"/>
    </xf>
    <xf numFmtId="0" fontId="38" fillId="2" borderId="115" xfId="0" applyFont="1" applyFill="1" applyBorder="1" applyAlignment="1">
      <alignment horizontal="center" vertical="center"/>
    </xf>
    <xf numFmtId="0" fontId="38" fillId="2" borderId="116" xfId="0" applyFont="1" applyFill="1" applyBorder="1" applyAlignment="1">
      <alignment horizontal="center" vertical="center"/>
    </xf>
    <xf numFmtId="0" fontId="40" fillId="2" borderId="108" xfId="0" applyFont="1" applyFill="1" applyBorder="1" applyAlignment="1">
      <alignment horizontal="center" vertical="center"/>
    </xf>
    <xf numFmtId="0" fontId="40" fillId="2" borderId="42" xfId="0" applyFont="1" applyFill="1" applyBorder="1" applyAlignment="1">
      <alignment horizontal="center" vertical="center"/>
    </xf>
    <xf numFmtId="0" fontId="40" fillId="2" borderId="112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/>
    </xf>
    <xf numFmtId="0" fontId="19" fillId="11" borderId="16" xfId="0" applyFont="1" applyFill="1" applyBorder="1" applyAlignment="1">
      <alignment horizontal="center"/>
    </xf>
    <xf numFmtId="0" fontId="32" fillId="2" borderId="113" xfId="0" applyFont="1" applyFill="1" applyBorder="1" applyAlignment="1">
      <alignment horizontal="center" vertical="center"/>
    </xf>
    <xf numFmtId="0" fontId="32" fillId="2" borderId="58" xfId="0" applyFont="1" applyFill="1" applyBorder="1" applyAlignment="1">
      <alignment horizontal="center" vertical="center"/>
    </xf>
    <xf numFmtId="0" fontId="32" fillId="2" borderId="59" xfId="0" applyFont="1" applyFill="1" applyBorder="1" applyAlignment="1">
      <alignment horizontal="center" vertical="center"/>
    </xf>
    <xf numFmtId="2" fontId="38" fillId="2" borderId="103" xfId="0" applyNumberFormat="1" applyFont="1" applyFill="1" applyBorder="1" applyAlignment="1">
      <alignment horizontal="center" vertical="center"/>
    </xf>
    <xf numFmtId="2" fontId="38" fillId="2" borderId="58" xfId="0" applyNumberFormat="1" applyFont="1" applyFill="1" applyBorder="1" applyAlignment="1">
      <alignment horizontal="center" vertical="center"/>
    </xf>
    <xf numFmtId="0" fontId="38" fillId="2" borderId="58" xfId="0" applyFont="1" applyFill="1" applyBorder="1" applyAlignment="1">
      <alignment horizontal="center" vertical="center"/>
    </xf>
    <xf numFmtId="0" fontId="38" fillId="2" borderId="114" xfId="0" applyFont="1" applyFill="1" applyBorder="1" applyAlignment="1">
      <alignment horizontal="center" vertical="center"/>
    </xf>
    <xf numFmtId="0" fontId="33" fillId="2" borderId="43" xfId="0" applyFont="1" applyFill="1" applyBorder="1" applyAlignment="1">
      <alignment horizontal="center" vertical="center"/>
    </xf>
    <xf numFmtId="0" fontId="33" fillId="2" borderId="44" xfId="0" applyFont="1" applyFill="1" applyBorder="1" applyAlignment="1">
      <alignment horizontal="center" vertical="center"/>
    </xf>
    <xf numFmtId="0" fontId="33" fillId="2" borderId="45" xfId="0" applyFont="1" applyFill="1" applyBorder="1" applyAlignment="1">
      <alignment horizontal="center" vertical="center"/>
    </xf>
    <xf numFmtId="2" fontId="38" fillId="2" borderId="46" xfId="0" applyNumberFormat="1" applyFont="1" applyFill="1" applyBorder="1" applyAlignment="1">
      <alignment horizontal="center" vertical="center"/>
    </xf>
    <xf numFmtId="0" fontId="38" fillId="2" borderId="46" xfId="0" applyFont="1" applyFill="1" applyBorder="1" applyAlignment="1">
      <alignment horizontal="center" vertical="center"/>
    </xf>
    <xf numFmtId="0" fontId="38" fillId="2" borderId="47" xfId="0" applyFont="1" applyFill="1" applyBorder="1" applyAlignment="1">
      <alignment horizontal="center" vertical="center"/>
    </xf>
    <xf numFmtId="0" fontId="19" fillId="0" borderId="119" xfId="0" applyFont="1" applyBorder="1" applyAlignment="1">
      <alignment horizontal="center" wrapText="1"/>
    </xf>
    <xf numFmtId="0" fontId="19" fillId="0" borderId="120" xfId="0" applyFont="1" applyBorder="1" applyAlignment="1">
      <alignment horizontal="center" wrapText="1"/>
    </xf>
    <xf numFmtId="0" fontId="19" fillId="0" borderId="121" xfId="0" applyFont="1" applyBorder="1" applyAlignment="1">
      <alignment horizontal="center" wrapText="1"/>
    </xf>
    <xf numFmtId="0" fontId="19" fillId="0" borderId="122" xfId="0" applyFont="1" applyBorder="1" applyAlignment="1">
      <alignment horizontal="center" wrapText="1"/>
    </xf>
    <xf numFmtId="0" fontId="19" fillId="0" borderId="123" xfId="0" applyFont="1" applyBorder="1" applyAlignment="1">
      <alignment horizontal="center" wrapText="1"/>
    </xf>
    <xf numFmtId="0" fontId="19" fillId="0" borderId="124" xfId="0" applyFont="1" applyBorder="1" applyAlignment="1">
      <alignment horizontal="center" wrapText="1"/>
    </xf>
    <xf numFmtId="0" fontId="33" fillId="2" borderId="63" xfId="0" applyFont="1" applyFill="1" applyBorder="1" applyAlignment="1">
      <alignment horizontal="right" vertical="center" wrapText="1"/>
    </xf>
    <xf numFmtId="0" fontId="33" fillId="2" borderId="61" xfId="0" applyFont="1" applyFill="1" applyBorder="1" applyAlignment="1">
      <alignment horizontal="right" vertical="center" wrapText="1"/>
    </xf>
    <xf numFmtId="0" fontId="33" fillId="2" borderId="62" xfId="0" applyFont="1" applyFill="1" applyBorder="1" applyAlignment="1">
      <alignment horizontal="right" vertical="center" wrapText="1"/>
    </xf>
    <xf numFmtId="2" fontId="38" fillId="2" borderId="85" xfId="0" applyNumberFormat="1" applyFont="1" applyFill="1" applyBorder="1" applyAlignment="1">
      <alignment horizontal="center" vertical="center"/>
    </xf>
    <xf numFmtId="2" fontId="38" fillId="2" borderId="61" xfId="0" applyNumberFormat="1" applyFont="1" applyFill="1" applyBorder="1" applyAlignment="1">
      <alignment horizontal="center" vertical="center"/>
    </xf>
    <xf numFmtId="0" fontId="38" fillId="2" borderId="61" xfId="0" applyFont="1" applyFill="1" applyBorder="1" applyAlignment="1">
      <alignment horizontal="center" vertical="center"/>
    </xf>
    <xf numFmtId="0" fontId="38" fillId="2" borderId="110" xfId="0" applyFont="1" applyFill="1" applyBorder="1" applyAlignment="1">
      <alignment horizontal="center" vertical="center"/>
    </xf>
    <xf numFmtId="0" fontId="33" fillId="0" borderId="125" xfId="0" applyFont="1" applyBorder="1" applyAlignment="1">
      <alignment horizontal="right" vertical="center" wrapText="1"/>
    </xf>
    <xf numFmtId="0" fontId="33" fillId="0" borderId="102" xfId="0" applyFont="1" applyBorder="1" applyAlignment="1">
      <alignment horizontal="right" vertical="center" wrapText="1"/>
    </xf>
    <xf numFmtId="0" fontId="33" fillId="0" borderId="126" xfId="0" applyFont="1" applyBorder="1" applyAlignment="1">
      <alignment horizontal="right" vertical="center" wrapText="1"/>
    </xf>
    <xf numFmtId="0" fontId="38" fillId="18" borderId="101" xfId="0" applyFont="1" applyFill="1" applyBorder="1" applyAlignment="1">
      <alignment horizontal="center" vertical="center"/>
    </xf>
    <xf numFmtId="0" fontId="38" fillId="18" borderId="102" xfId="0" applyFont="1" applyFill="1" applyBorder="1" applyAlignment="1">
      <alignment horizontal="center" vertical="center"/>
    </xf>
    <xf numFmtId="0" fontId="38" fillId="18" borderId="111" xfId="0" applyFont="1" applyFill="1" applyBorder="1" applyAlignment="1">
      <alignment horizontal="center" vertical="center"/>
    </xf>
    <xf numFmtId="17" fontId="1" fillId="7" borderId="26" xfId="0" applyNumberFormat="1" applyFont="1" applyFill="1" applyBorder="1" applyAlignment="1">
      <alignment horizontal="center" vertical="center"/>
    </xf>
    <xf numFmtId="17" fontId="1" fillId="7" borderId="29" xfId="0" applyNumberFormat="1" applyFont="1" applyFill="1" applyBorder="1" applyAlignment="1">
      <alignment horizontal="center" vertical="center"/>
    </xf>
    <xf numFmtId="2" fontId="13" fillId="5" borderId="26" xfId="0" applyNumberFormat="1" applyFont="1" applyFill="1" applyBorder="1" applyAlignment="1">
      <alignment horizontal="center" vertical="center"/>
    </xf>
    <xf numFmtId="2" fontId="13" fillId="5" borderId="27" xfId="0" applyNumberFormat="1" applyFont="1" applyFill="1" applyBorder="1" applyAlignment="1">
      <alignment horizontal="center" vertical="center"/>
    </xf>
    <xf numFmtId="2" fontId="13" fillId="5" borderId="29" xfId="0" applyNumberFormat="1" applyFont="1" applyFill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center"/>
    </xf>
    <xf numFmtId="0" fontId="65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28" fillId="0" borderId="127" xfId="0" applyFont="1" applyBorder="1" applyAlignment="1">
      <alignment horizontal="left" vertical="top" wrapText="1"/>
    </xf>
    <xf numFmtId="0" fontId="28" fillId="0" borderId="33" xfId="0" applyFont="1" applyBorder="1" applyAlignment="1">
      <alignment horizontal="left" vertical="top" wrapText="1"/>
    </xf>
    <xf numFmtId="0" fontId="28" fillId="0" borderId="35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0" fontId="28" fillId="0" borderId="128" xfId="0" applyFont="1" applyBorder="1" applyAlignment="1">
      <alignment horizontal="left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36" xfId="0" applyFont="1" applyBorder="1" applyAlignment="1">
      <alignment horizontal="left" vertical="top" wrapText="1"/>
    </xf>
    <xf numFmtId="0" fontId="41" fillId="14" borderId="48" xfId="0" applyFont="1" applyFill="1" applyBorder="1" applyAlignment="1" applyProtection="1">
      <alignment horizontal="center" vertical="center"/>
      <protection locked="0"/>
    </xf>
    <xf numFmtId="0" fontId="41" fillId="14" borderId="49" xfId="0" applyFont="1" applyFill="1" applyBorder="1" applyAlignment="1" applyProtection="1">
      <alignment horizontal="center" vertical="center"/>
      <protection locked="0"/>
    </xf>
    <xf numFmtId="0" fontId="41" fillId="14" borderId="50" xfId="0" applyFont="1" applyFill="1" applyBorder="1" applyAlignment="1" applyProtection="1">
      <alignment horizontal="center" vertical="center"/>
      <protection locked="0"/>
    </xf>
    <xf numFmtId="0" fontId="27" fillId="2" borderId="65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58"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  <dxf>
      <font>
        <b/>
        <i val="0"/>
        <color rgb="FF660066"/>
      </font>
      <fill>
        <patternFill patternType="solid">
          <fgColor indexed="64"/>
          <bgColor theme="0" tint="-0.1499984740745262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85173</xdr:colOff>
      <xdr:row>30</xdr:row>
      <xdr:rowOff>168275</xdr:rowOff>
    </xdr:from>
    <xdr:to>
      <xdr:col>51</xdr:col>
      <xdr:colOff>742675</xdr:colOff>
      <xdr:row>37</xdr:row>
      <xdr:rowOff>149225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68273" y="6467475"/>
          <a:ext cx="6461402" cy="2559050"/>
        </a:xfrm>
        <a:prstGeom prst="rect">
          <a:avLst/>
        </a:prstGeom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</a:t>
          </a:r>
          <a:r>
            <a:rPr lang="fr-FR" sz="1800" b="1">
              <a:solidFill>
                <a:srgbClr val="7030A0"/>
              </a:solidFill>
            </a:rPr>
            <a:t> </a:t>
          </a:r>
          <a:r>
            <a:rPr lang="fr-FR" sz="18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Remplir l'une des 2 cases au choix </a:t>
          </a:r>
          <a:r>
            <a:rPr lang="fr-FR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afin de </a:t>
          </a:r>
          <a:r>
            <a:rPr lang="fr-FR" sz="1800" b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connaître le nombre d'heures à répartir </a:t>
          </a:r>
          <a:r>
            <a:rPr lang="fr-FR" sz="180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dans le calendrier.</a:t>
          </a:r>
          <a:endParaRPr lang="fr-FR" sz="18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600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Ex.</a:t>
          </a:r>
          <a:r>
            <a:rPr lang="fr-FR" sz="160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600" baseline="0">
              <a:solidFill>
                <a:schemeClr val="dk1"/>
              </a:solidFill>
              <a:latin typeface="+mn-lt"/>
              <a:ea typeface="+mn-ea"/>
              <a:cs typeface="+mn-cs"/>
            </a:rPr>
            <a:t>Pour 35 heures hebdomadaires payées, le salarié annualisé travaille 39 heures par semaine scolaire</a:t>
          </a:r>
        </a:p>
        <a:p>
          <a:r>
            <a:rPr lang="fr-FR" sz="1800" b="0" baseline="0">
              <a:solidFill>
                <a:srgbClr val="C00000"/>
              </a:solidFill>
              <a:latin typeface="+mn-lt"/>
              <a:ea typeface="+mn-ea"/>
              <a:cs typeface="+mn-cs"/>
            </a:rPr>
            <a:t>Tout salarié doit faire </a:t>
          </a:r>
          <a:r>
            <a:rPr lang="fr-FR" sz="1800" b="1" baseline="0">
              <a:solidFill>
                <a:srgbClr val="C00000"/>
              </a:solidFill>
              <a:latin typeface="+mn-lt"/>
              <a:ea typeface="+mn-ea"/>
              <a:cs typeface="+mn-cs"/>
            </a:rPr>
            <a:t>17,30 heures hebdomadaires minimum</a:t>
          </a:r>
          <a:r>
            <a:rPr lang="fr-FR" sz="1800" b="0" baseline="0">
              <a:solidFill>
                <a:srgbClr val="C00000"/>
              </a:solidFill>
              <a:latin typeface="+mn-lt"/>
              <a:ea typeface="+mn-ea"/>
              <a:cs typeface="+mn-cs"/>
            </a:rPr>
            <a:t>, sauf </a:t>
          </a:r>
        </a:p>
        <a:p>
          <a:r>
            <a:rPr lang="fr-FR" sz="1800" b="0" baseline="0">
              <a:solidFill>
                <a:srgbClr val="C00000"/>
              </a:solidFill>
              <a:latin typeface="+mn-lt"/>
              <a:ea typeface="+mn-ea"/>
              <a:cs typeface="+mn-cs"/>
            </a:rPr>
            <a:t>	- étudiant de moins 26 ans</a:t>
          </a:r>
        </a:p>
        <a:p>
          <a:r>
            <a:rPr lang="fr-FR" sz="1800" b="0" baseline="0">
              <a:solidFill>
                <a:srgbClr val="C00000"/>
              </a:solidFill>
              <a:latin typeface="+mn-lt"/>
              <a:ea typeface="+mn-ea"/>
              <a:cs typeface="+mn-cs"/>
            </a:rPr>
            <a:t>	- dérogations individuelles</a:t>
          </a:r>
        </a:p>
        <a:p>
          <a:r>
            <a:rPr lang="fr-FR" sz="1800" b="0" baseline="0">
              <a:solidFill>
                <a:srgbClr val="C00000"/>
              </a:solidFill>
              <a:latin typeface="+mn-lt"/>
              <a:ea typeface="+mn-ea"/>
              <a:cs typeface="+mn-cs"/>
            </a:rPr>
            <a:t>	- CDD de remplacement</a:t>
          </a:r>
        </a:p>
        <a:p>
          <a:r>
            <a:rPr lang="fr-FR" sz="1800" b="0" baseline="0">
              <a:solidFill>
                <a:srgbClr val="C00000"/>
              </a:solidFill>
              <a:latin typeface="+mn-lt"/>
              <a:ea typeface="+mn-ea"/>
              <a:cs typeface="+mn-cs"/>
            </a:rPr>
            <a:t>	- CDD de 7 jours maximum</a:t>
          </a:r>
        </a:p>
      </xdr:txBody>
    </xdr:sp>
    <xdr:clientData/>
  </xdr:twoCellAnchor>
  <xdr:twoCellAnchor>
    <xdr:from>
      <xdr:col>1</xdr:col>
      <xdr:colOff>16565</xdr:colOff>
      <xdr:row>55</xdr:row>
      <xdr:rowOff>36442</xdr:rowOff>
    </xdr:from>
    <xdr:to>
      <xdr:col>53</xdr:col>
      <xdr:colOff>265043</xdr:colOff>
      <xdr:row>62</xdr:row>
      <xdr:rowOff>85725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1840" y="11656942"/>
          <a:ext cx="11326053" cy="1506608"/>
        </a:xfrm>
        <a:prstGeom prst="rect">
          <a:avLst/>
        </a:prstGeom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>
              <a:solidFill>
                <a:sysClr val="windowText" lastClr="000000"/>
              </a:solidFill>
            </a:rPr>
            <a:t>4 - </a:t>
          </a:r>
          <a:r>
            <a:rPr lang="fr-FR" sz="1800" u="sng"/>
            <a:t>Calculer le temps  de travail </a:t>
          </a:r>
          <a:r>
            <a:rPr lang="fr-FR" sz="1800" b="0"/>
            <a:t>à partir des heures de service. </a:t>
          </a:r>
          <a:r>
            <a:rPr lang="fr-FR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r>
            <a:rPr lang="fr-FR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18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- ne prévoir </a:t>
          </a:r>
          <a:r>
            <a:rPr lang="fr-FR" sz="18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qu'une interruption </a:t>
          </a:r>
          <a:r>
            <a:rPr lang="fr-FR" sz="18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dans la journée,</a:t>
          </a:r>
          <a:r>
            <a:rPr lang="fr-FR" sz="18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l'interruption ne peut </a:t>
          </a:r>
          <a:r>
            <a:rPr lang="fr-FR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pas durer plus de 2 heures</a:t>
          </a:r>
          <a:endParaRPr lang="fr-FR" sz="600" b="1" baseline="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8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Pour les salariés effectuant moins de 24 heures hebdomadaires lissées:</a:t>
          </a:r>
        </a:p>
        <a:p>
          <a:r>
            <a:rPr lang="fr-FR" sz="18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	- répartir le travail sur </a:t>
          </a:r>
          <a:r>
            <a:rPr lang="fr-FR" sz="1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6 demi-journéees maximum </a:t>
          </a:r>
          <a:r>
            <a:rPr lang="fr-FR" sz="18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(de 6 heures au plus)</a:t>
          </a:r>
        </a:p>
        <a:p>
          <a:r>
            <a:rPr lang="fr-FR" sz="1800" b="0">
              <a:solidFill>
                <a:srgbClr val="C00000"/>
              </a:solidFill>
              <a:effectLst/>
            </a:rPr>
            <a:t>	- attribuer </a:t>
          </a:r>
          <a:r>
            <a:rPr lang="fr-FR" sz="1800" b="1">
              <a:solidFill>
                <a:srgbClr val="C00000"/>
              </a:solidFill>
              <a:effectLst/>
            </a:rPr>
            <a:t>4 semaines à 0 heure </a:t>
          </a:r>
          <a:r>
            <a:rPr lang="fr-FR" sz="1800">
              <a:solidFill>
                <a:srgbClr val="C00000"/>
              </a:solidFill>
              <a:effectLst/>
            </a:rPr>
            <a:t>en plus des congés payés</a:t>
          </a:r>
        </a:p>
      </xdr:txBody>
    </xdr:sp>
    <xdr:clientData/>
  </xdr:twoCellAnchor>
  <xdr:twoCellAnchor>
    <xdr:from>
      <xdr:col>0</xdr:col>
      <xdr:colOff>279536</xdr:colOff>
      <xdr:row>115</xdr:row>
      <xdr:rowOff>171863</xdr:rowOff>
    </xdr:from>
    <xdr:to>
      <xdr:col>53</xdr:col>
      <xdr:colOff>215899</xdr:colOff>
      <xdr:row>120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79536" y="19920363"/>
          <a:ext cx="11429863" cy="1060037"/>
        </a:xfrm>
        <a:prstGeom prst="rect">
          <a:avLst/>
        </a:prstGeom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>
              <a:solidFill>
                <a:sysClr val="windowText" lastClr="000000"/>
              </a:solidFill>
            </a:rPr>
            <a:t>5</a:t>
          </a:r>
          <a:r>
            <a:rPr lang="fr-FR" sz="1800" b="1" baseline="0">
              <a:solidFill>
                <a:sysClr val="windowText" lastClr="000000"/>
              </a:solidFill>
            </a:rPr>
            <a:t> </a:t>
          </a:r>
          <a:r>
            <a:rPr lang="fr-FR" sz="1800" b="1">
              <a:solidFill>
                <a:sysClr val="windowText" lastClr="000000"/>
              </a:solidFill>
            </a:rPr>
            <a:t>- CALENDRIER</a:t>
          </a:r>
          <a:r>
            <a:rPr lang="fr-FR" sz="1800" b="1" baseline="0">
              <a:solidFill>
                <a:sysClr val="windowText" lastClr="000000"/>
              </a:solidFill>
            </a:rPr>
            <a:t> PREVISIONNEL </a:t>
          </a:r>
          <a:r>
            <a:rPr lang="fr-FR" sz="1800" b="0" baseline="0">
              <a:solidFill>
                <a:sysClr val="windowText" lastClr="000000"/>
              </a:solidFill>
            </a:rPr>
            <a:t>A IMPRIMER </a:t>
          </a:r>
          <a:r>
            <a:rPr lang="fr-FR" sz="1800" b="0" baseline="0">
              <a:solidFill>
                <a:schemeClr val="dk1"/>
              </a:solidFill>
            </a:rPr>
            <a:t> (l</a:t>
          </a:r>
          <a:r>
            <a:rPr lang="fr-FR" sz="1800" b="0" baseline="0"/>
            <a:t>e calendrier est alimenté par l'</a:t>
          </a:r>
          <a:r>
            <a:rPr lang="fr-FR" sz="1800" b="1" baseline="0">
              <a:solidFill>
                <a:schemeClr val="accent1"/>
              </a:solidFill>
            </a:rPr>
            <a:t>étape 2</a:t>
          </a:r>
          <a:r>
            <a:rPr lang="fr-FR" sz="1800" b="0" baseline="0"/>
            <a:t>)</a:t>
          </a:r>
        </a:p>
        <a:p>
          <a:r>
            <a:rPr lang="fr-FR" sz="1800" b="0" baseline="0">
              <a:solidFill>
                <a:srgbClr val="C00000"/>
              </a:solidFill>
            </a:rPr>
            <a:t>- Répartir les </a:t>
          </a:r>
          <a:r>
            <a:rPr lang="fr-FR" sz="1800" b="1" baseline="0">
              <a:solidFill>
                <a:srgbClr val="C00000"/>
              </a:solidFill>
            </a:rPr>
            <a:t>semaines de congés payés </a:t>
          </a:r>
          <a:r>
            <a:rPr lang="fr-FR" sz="1800" b="0" baseline="0">
              <a:solidFill>
                <a:srgbClr val="C00000"/>
              </a:solidFill>
            </a:rPr>
            <a:t>(du lundi au samedi), attribuer 4 semaines consécutives de congés payés l'été</a:t>
          </a:r>
        </a:p>
        <a:p>
          <a:r>
            <a:rPr lang="fr-FR" sz="1800" b="0" baseline="0">
              <a:solidFill>
                <a:srgbClr val="C00000"/>
              </a:solidFill>
            </a:rPr>
            <a:t>- Répartir les </a:t>
          </a:r>
          <a:r>
            <a:rPr lang="fr-FR" sz="1800" b="1" baseline="0">
              <a:solidFill>
                <a:srgbClr val="C00000"/>
              </a:solidFill>
            </a:rPr>
            <a:t>semaines à 0 heure </a:t>
          </a:r>
          <a:r>
            <a:rPr lang="fr-FR" sz="1800" b="0" baseline="0">
              <a:solidFill>
                <a:srgbClr val="C00000"/>
              </a:solidFill>
            </a:rPr>
            <a:t>(du lundi a vendredi)</a:t>
          </a:r>
        </a:p>
        <a:p>
          <a:endParaRPr lang="fr-FR" sz="1200" b="0"/>
        </a:p>
      </xdr:txBody>
    </xdr:sp>
    <xdr:clientData/>
  </xdr:twoCellAnchor>
  <xdr:twoCellAnchor>
    <xdr:from>
      <xdr:col>2</xdr:col>
      <xdr:colOff>100219</xdr:colOff>
      <xdr:row>2</xdr:row>
      <xdr:rowOff>76199</xdr:rowOff>
    </xdr:from>
    <xdr:to>
      <xdr:col>52</xdr:col>
      <xdr:colOff>233568</xdr:colOff>
      <xdr:row>23</xdr:row>
      <xdr:rowOff>333374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43119" y="323849"/>
          <a:ext cx="10744199" cy="2619375"/>
        </a:xfrm>
        <a:prstGeom prst="rect">
          <a:avLst/>
        </a:prstGeom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 u="none" baseline="0"/>
            <a:t>CALENDRIER PREVISIONNEL EPNL </a:t>
          </a:r>
          <a:endParaRPr lang="fr-FR" sz="1800" b="1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pour les salariés relevant de </a:t>
          </a:r>
          <a:r>
            <a:rPr lang="fr-FR" sz="18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la convention collective EPNL </a:t>
          </a:r>
          <a:r>
            <a:rPr lang="fr-FR" sz="18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(donc pas les chefs d'établissements)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Version au 29/08/2022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</a:t>
          </a:r>
          <a:r>
            <a:rPr lang="fr-FR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8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quand ?</a:t>
          </a:r>
          <a:r>
            <a:rPr lang="fr-FR" sz="1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endParaRPr lang="fr-FR" sz="1800">
            <a:effectLst/>
          </a:endParaRPr>
        </a:p>
        <a:p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planning général (et notamment les dates de rentrée) est transmis au CSE avant la fin d’année scolaire, </a:t>
          </a:r>
        </a:p>
        <a:p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planning prévisionnel (provisoire) individuel est à remettre au salarié avant la rentrée + </a:t>
          </a:r>
        </a:p>
        <a:p>
          <a:r>
            <a:rPr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Le planning définitif est à remettre au plus tard 3 semaines après la rentrée. A défaut, le planning de l’année précédente est reconduit jusqu’à ce que l’employeur remette au salarié son planning définitif.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fr-FR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pour des nécessités de service, l'employeur doit modifier cette répartition, il en informe le salarié qu’il soit à temps plein ou à temps partiel dans les meilleurs délais et 10 jours calendaires au moins avant la date d'application du nouvel horaire, sauf cas d'urgence et après accord du salarié.</a:t>
          </a:r>
        </a:p>
        <a:p>
          <a:endParaRPr lang="fr-FR" sz="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</a:t>
          </a:r>
          <a:r>
            <a:rPr lang="fr-F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Choisir "calendrier 51 CP" </a:t>
          </a:r>
          <a:r>
            <a:rPr lang="fr-FR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ou</a:t>
          </a:r>
          <a:r>
            <a:rPr lang="fr-F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"calendrier 36 CP" </a:t>
          </a:r>
          <a:r>
            <a:rPr lang="fr-FR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selon les fonctions du salarié.</a:t>
          </a:r>
          <a:endParaRPr lang="fr-FR" sz="1800">
            <a:effectLst/>
          </a:endParaRPr>
        </a:p>
        <a:p>
          <a:r>
            <a:rPr lang="fr-FR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l'ensemble du document, il ne faut saisir les informations que dans les cases </a:t>
          </a:r>
          <a:r>
            <a:rPr lang="fr-F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JAUNES</a:t>
          </a:r>
          <a:r>
            <a:rPr lang="fr-FR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 sz="1800">
            <a:effectLst/>
          </a:endParaRPr>
        </a:p>
      </xdr:txBody>
    </xdr:sp>
    <xdr:clientData/>
  </xdr:twoCellAnchor>
  <xdr:twoCellAnchor>
    <xdr:from>
      <xdr:col>0</xdr:col>
      <xdr:colOff>55908</xdr:colOff>
      <xdr:row>134</xdr:row>
      <xdr:rowOff>24434</xdr:rowOff>
    </xdr:from>
    <xdr:to>
      <xdr:col>53</xdr:col>
      <xdr:colOff>228600</xdr:colOff>
      <xdr:row>140</xdr:row>
      <xdr:rowOff>74545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5908" y="25233934"/>
          <a:ext cx="11666192" cy="812111"/>
        </a:xfrm>
        <a:prstGeom prst="rect">
          <a:avLst/>
        </a:prstGeom>
        <a:solidFill>
          <a:schemeClr val="bg1"/>
        </a:solidFill>
        <a:ln w="76200"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>
              <a:solidFill>
                <a:sysClr val="windowText" lastClr="000000"/>
              </a:solidFill>
            </a:rPr>
            <a:t>6 - </a:t>
          </a:r>
          <a:r>
            <a:rPr lang="fr-FR" sz="18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Comparatif entre le temps de travail rémunéré </a:t>
          </a:r>
          <a:r>
            <a:rPr lang="fr-FR" sz="1800" b="1" baseline="0">
              <a:solidFill>
                <a:schemeClr val="accent1"/>
              </a:solidFill>
              <a:latin typeface="+mn-lt"/>
              <a:ea typeface="+mn-ea"/>
              <a:cs typeface="+mn-cs"/>
            </a:rPr>
            <a:t>(étape 1)</a:t>
          </a:r>
          <a:r>
            <a:rPr lang="fr-FR" sz="18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8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et le temps de travail effectué </a:t>
          </a:r>
          <a:r>
            <a:rPr lang="fr-FR" sz="1800" b="1" baseline="0">
              <a:solidFill>
                <a:schemeClr val="accent1"/>
              </a:solidFill>
              <a:latin typeface="+mn-lt"/>
              <a:ea typeface="+mn-ea"/>
              <a:cs typeface="+mn-cs"/>
            </a:rPr>
            <a:t>(étape 2)</a:t>
          </a:r>
          <a:endParaRPr lang="fr-FR" sz="18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8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"12" pour le nombre de mois, </a:t>
          </a:r>
          <a:r>
            <a:rPr lang="fr-FR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compteur indique 0 lorsque les heures sont bien réparties.  </a:t>
          </a:r>
        </a:p>
        <a:p>
          <a:endParaRPr lang="fr-FR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200">
            <a:effectLst/>
          </a:endParaRPr>
        </a:p>
        <a:p>
          <a:endParaRPr lang="fr-FR" sz="12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85725</xdr:colOff>
      <xdr:row>27</xdr:row>
      <xdr:rowOff>0</xdr:rowOff>
    </xdr:from>
    <xdr:to>
      <xdr:col>24</xdr:col>
      <xdr:colOff>295275</xdr:colOff>
      <xdr:row>27</xdr:row>
      <xdr:rowOff>228600</xdr:rowOff>
    </xdr:to>
    <xdr:sp macro="" textlink="">
      <xdr:nvSpPr>
        <xdr:cNvPr id="10" name="Flèche vers le bas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42485" y="3649980"/>
          <a:ext cx="339090" cy="228600"/>
        </a:xfrm>
        <a:prstGeom prst="down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28575</xdr:colOff>
      <xdr:row>32</xdr:row>
      <xdr:rowOff>0</xdr:rowOff>
    </xdr:from>
    <xdr:to>
      <xdr:col>23</xdr:col>
      <xdr:colOff>95250</xdr:colOff>
      <xdr:row>32</xdr:row>
      <xdr:rowOff>238125</xdr:rowOff>
    </xdr:to>
    <xdr:sp macro="" textlink="">
      <xdr:nvSpPr>
        <xdr:cNvPr id="11" name="Flèche gauch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541395" y="5638800"/>
          <a:ext cx="1110615" cy="238125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9</xdr:col>
      <xdr:colOff>19050</xdr:colOff>
      <xdr:row>26</xdr:row>
      <xdr:rowOff>104773</xdr:rowOff>
    </xdr:from>
    <xdr:to>
      <xdr:col>11</xdr:col>
      <xdr:colOff>38100</xdr:colOff>
      <xdr:row>27</xdr:row>
      <xdr:rowOff>209548</xdr:rowOff>
    </xdr:to>
    <xdr:sp macro="" textlink="">
      <xdr:nvSpPr>
        <xdr:cNvPr id="12" name="Flèche vers le ba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946910" y="3632833"/>
          <a:ext cx="339090" cy="226695"/>
        </a:xfrm>
        <a:prstGeom prst="down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33131</xdr:colOff>
      <xdr:row>34</xdr:row>
      <xdr:rowOff>99392</xdr:rowOff>
    </xdr:from>
    <xdr:to>
      <xdr:col>23</xdr:col>
      <xdr:colOff>99806</xdr:colOff>
      <xdr:row>34</xdr:row>
      <xdr:rowOff>337517</xdr:rowOff>
    </xdr:to>
    <xdr:sp macro="" textlink="">
      <xdr:nvSpPr>
        <xdr:cNvPr id="13" name="Flèche gauch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545951" y="6363032"/>
          <a:ext cx="1110615" cy="238125"/>
        </a:xfrm>
        <a:prstGeom prst="leftArrow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22</xdr:col>
      <xdr:colOff>101600</xdr:colOff>
      <xdr:row>147</xdr:row>
      <xdr:rowOff>92688</xdr:rowOff>
    </xdr:from>
    <xdr:to>
      <xdr:col>39</xdr:col>
      <xdr:colOff>38100</xdr:colOff>
      <xdr:row>163</xdr:row>
      <xdr:rowOff>59442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B56420B-19FC-8A6F-7521-C80AE6D4A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27118288"/>
          <a:ext cx="3251200" cy="1998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BB134"/>
  <sheetViews>
    <sheetView showGridLines="0" view="pageBreakPreview" topLeftCell="A139" zoomScale="90" zoomScaleNormal="50" zoomScaleSheetLayoutView="90" zoomScalePageLayoutView="50" workbookViewId="0">
      <selection activeCell="U1" sqref="U1"/>
    </sheetView>
  </sheetViews>
  <sheetFormatPr baseColWidth="10" defaultColWidth="10.7109375" defaultRowHeight="9.75" customHeight="1"/>
  <cols>
    <col min="1" max="1" width="4.42578125" style="132" customWidth="1"/>
    <col min="2" max="2" width="0.7109375" style="135" customWidth="1"/>
    <col min="3" max="3" width="2.7109375" style="1" customWidth="1"/>
    <col min="4" max="4" width="1.85546875" style="1" customWidth="1"/>
    <col min="5" max="5" width="5.140625" style="1" customWidth="1"/>
    <col min="6" max="6" width="0.7109375" style="1" customWidth="1"/>
    <col min="7" max="7" width="4" style="1" bestFit="1" customWidth="1"/>
    <col min="8" max="8" width="1.7109375" style="1" customWidth="1"/>
    <col min="9" max="9" width="7" style="1" bestFit="1" customWidth="1"/>
    <col min="10" max="10" width="0.7109375" style="1" customWidth="1"/>
    <col min="11" max="11" width="4" style="1" bestFit="1" customWidth="1"/>
    <col min="12" max="12" width="1.85546875" style="1" customWidth="1"/>
    <col min="13" max="13" width="5.42578125" style="1" customWidth="1"/>
    <col min="14" max="14" width="0.7109375" style="1" customWidth="1"/>
    <col min="15" max="15" width="2.85546875" style="1" customWidth="1"/>
    <col min="16" max="16" width="1.85546875" style="1" customWidth="1"/>
    <col min="17" max="17" width="5.7109375" style="1" customWidth="1"/>
    <col min="18" max="18" width="0.7109375" style="1" customWidth="1"/>
    <col min="19" max="19" width="2.7109375" style="1" customWidth="1"/>
    <col min="20" max="20" width="1.85546875" style="1" customWidth="1"/>
    <col min="21" max="21" width="6" style="1" customWidth="1"/>
    <col min="22" max="22" width="0.7109375" style="1" customWidth="1"/>
    <col min="23" max="23" width="3.28515625" style="1" customWidth="1"/>
    <col min="24" max="24" width="1.85546875" style="1" customWidth="1"/>
    <col min="25" max="25" width="5.28515625" style="1" customWidth="1"/>
    <col min="26" max="26" width="0.7109375" style="1" customWidth="1"/>
    <col min="27" max="27" width="2.85546875" style="1" customWidth="1"/>
    <col min="28" max="28" width="1.85546875" style="1" customWidth="1"/>
    <col min="29" max="29" width="6.140625" style="1" customWidth="1"/>
    <col min="30" max="30" width="0.7109375" style="1" customWidth="1"/>
    <col min="31" max="31" width="3.28515625" style="1" customWidth="1"/>
    <col min="32" max="32" width="1.85546875" style="1" customWidth="1"/>
    <col min="33" max="33" width="5.42578125" style="1" customWidth="1"/>
    <col min="34" max="34" width="0.7109375" style="1" customWidth="1"/>
    <col min="35" max="35" width="3.140625" style="1" customWidth="1"/>
    <col min="36" max="36" width="1.85546875" style="1" customWidth="1"/>
    <col min="37" max="37" width="6" style="1" customWidth="1"/>
    <col min="38" max="38" width="0.7109375" style="1" customWidth="1"/>
    <col min="39" max="39" width="3.42578125" style="1" customWidth="1"/>
    <col min="40" max="40" width="1.85546875" style="1" customWidth="1"/>
    <col min="41" max="41" width="5.5703125" style="1" customWidth="1"/>
    <col min="42" max="42" width="0.7109375" style="1" customWidth="1"/>
    <col min="43" max="43" width="3.7109375" style="1" customWidth="1"/>
    <col min="44" max="44" width="1.85546875" style="1" customWidth="1"/>
    <col min="45" max="45" width="5.28515625" style="1" customWidth="1"/>
    <col min="46" max="46" width="0.7109375" style="1" customWidth="1"/>
    <col min="47" max="47" width="3.7109375" style="1" customWidth="1"/>
    <col min="48" max="48" width="1.85546875" style="1" customWidth="1"/>
    <col min="49" max="49" width="7.140625" style="1" customWidth="1"/>
    <col min="50" max="50" width="5.5703125" style="1" customWidth="1"/>
    <col min="51" max="51" width="2" style="1" customWidth="1"/>
    <col min="52" max="52" width="11.7109375" style="1" customWidth="1"/>
    <col min="53" max="53" width="6.28515625" style="1" customWidth="1"/>
    <col min="54" max="54" width="11.5703125" style="1" customWidth="1"/>
    <col min="55" max="239" width="10.7109375" style="1"/>
    <col min="240" max="240" width="2.7109375" style="1" customWidth="1"/>
    <col min="241" max="241" width="1.85546875" style="1" customWidth="1"/>
    <col min="242" max="242" width="5.140625" style="1" customWidth="1"/>
    <col min="243" max="243" width="0.7109375" style="1" customWidth="1"/>
    <col min="244" max="244" width="4" style="1" bestFit="1" customWidth="1"/>
    <col min="245" max="245" width="1.7109375" style="1" customWidth="1"/>
    <col min="246" max="246" width="7" style="1" bestFit="1" customWidth="1"/>
    <col min="247" max="247" width="0.7109375" style="1" customWidth="1"/>
    <col min="248" max="248" width="4" style="1" bestFit="1" customWidth="1"/>
    <col min="249" max="249" width="1.85546875" style="1" customWidth="1"/>
    <col min="250" max="250" width="5.42578125" style="1" customWidth="1"/>
    <col min="251" max="251" width="0.7109375" style="1" customWidth="1"/>
    <col min="252" max="252" width="4" style="1" bestFit="1" customWidth="1"/>
    <col min="253" max="253" width="1.85546875" style="1" customWidth="1"/>
    <col min="254" max="254" width="5.7109375" style="1" customWidth="1"/>
    <col min="255" max="255" width="0.7109375" style="1" customWidth="1"/>
    <col min="256" max="256" width="2.7109375" style="1" customWidth="1"/>
    <col min="257" max="257" width="1.85546875" style="1" customWidth="1"/>
    <col min="258" max="258" width="6" style="1" customWidth="1"/>
    <col min="259" max="259" width="0.7109375" style="1" customWidth="1"/>
    <col min="260" max="260" width="3.28515625" style="1" customWidth="1"/>
    <col min="261" max="261" width="1.85546875" style="1" customWidth="1"/>
    <col min="262" max="262" width="5.28515625" style="1" customWidth="1"/>
    <col min="263" max="263" width="0.7109375" style="1" customWidth="1"/>
    <col min="264" max="264" width="2.85546875" style="1" customWidth="1"/>
    <col min="265" max="265" width="1.85546875" style="1" customWidth="1"/>
    <col min="266" max="266" width="6.140625" style="1" customWidth="1"/>
    <col min="267" max="267" width="0.7109375" style="1" customWidth="1"/>
    <col min="268" max="268" width="3.28515625" style="1" customWidth="1"/>
    <col min="269" max="269" width="1.85546875" style="1" customWidth="1"/>
    <col min="270" max="270" width="5.42578125" style="1" customWidth="1"/>
    <col min="271" max="271" width="0.7109375" style="1" customWidth="1"/>
    <col min="272" max="272" width="3.140625" style="1" customWidth="1"/>
    <col min="273" max="273" width="1.85546875" style="1" customWidth="1"/>
    <col min="274" max="274" width="6" style="1" customWidth="1"/>
    <col min="275" max="275" width="0.7109375" style="1" customWidth="1"/>
    <col min="276" max="276" width="3.42578125" style="1" customWidth="1"/>
    <col min="277" max="277" width="1.85546875" style="1" customWidth="1"/>
    <col min="278" max="278" width="5.5703125" style="1" customWidth="1"/>
    <col min="279" max="279" width="0.7109375" style="1" customWidth="1"/>
    <col min="280" max="280" width="3.7109375" style="1" customWidth="1"/>
    <col min="281" max="281" width="1.85546875" style="1" customWidth="1"/>
    <col min="282" max="282" width="5.28515625" style="1" customWidth="1"/>
    <col min="283" max="283" width="0.7109375" style="1" customWidth="1"/>
    <col min="284" max="284" width="3.7109375" style="1" customWidth="1"/>
    <col min="285" max="285" width="1.85546875" style="1" customWidth="1"/>
    <col min="286" max="286" width="7.140625" style="1" customWidth="1"/>
    <col min="287" max="287" width="5.5703125" style="1" customWidth="1"/>
    <col min="288" max="288" width="2" style="1" customWidth="1"/>
    <col min="289" max="289" width="11.7109375" style="1" customWidth="1"/>
    <col min="290" max="290" width="6.28515625" style="1" customWidth="1"/>
    <col min="291" max="291" width="11.5703125" style="1" customWidth="1"/>
    <col min="292" max="292" width="14.140625" style="1" bestFit="1" customWidth="1"/>
    <col min="293" max="293" width="10.7109375" style="1"/>
    <col min="294" max="294" width="15.28515625" style="1" customWidth="1"/>
    <col min="295" max="495" width="10.7109375" style="1"/>
    <col min="496" max="496" width="2.7109375" style="1" customWidth="1"/>
    <col min="497" max="497" width="1.85546875" style="1" customWidth="1"/>
    <col min="498" max="498" width="5.140625" style="1" customWidth="1"/>
    <col min="499" max="499" width="0.7109375" style="1" customWidth="1"/>
    <col min="500" max="500" width="4" style="1" bestFit="1" customWidth="1"/>
    <col min="501" max="501" width="1.7109375" style="1" customWidth="1"/>
    <col min="502" max="502" width="7" style="1" bestFit="1" customWidth="1"/>
    <col min="503" max="503" width="0.7109375" style="1" customWidth="1"/>
    <col min="504" max="504" width="4" style="1" bestFit="1" customWidth="1"/>
    <col min="505" max="505" width="1.85546875" style="1" customWidth="1"/>
    <col min="506" max="506" width="5.42578125" style="1" customWidth="1"/>
    <col min="507" max="507" width="0.7109375" style="1" customWidth="1"/>
    <col min="508" max="508" width="4" style="1" bestFit="1" customWidth="1"/>
    <col min="509" max="509" width="1.85546875" style="1" customWidth="1"/>
    <col min="510" max="510" width="5.7109375" style="1" customWidth="1"/>
    <col min="511" max="511" width="0.7109375" style="1" customWidth="1"/>
    <col min="512" max="512" width="2.7109375" style="1" customWidth="1"/>
    <col min="513" max="513" width="1.85546875" style="1" customWidth="1"/>
    <col min="514" max="514" width="6" style="1" customWidth="1"/>
    <col min="515" max="515" width="0.7109375" style="1" customWidth="1"/>
    <col min="516" max="516" width="3.28515625" style="1" customWidth="1"/>
    <col min="517" max="517" width="1.85546875" style="1" customWidth="1"/>
    <col min="518" max="518" width="5.28515625" style="1" customWidth="1"/>
    <col min="519" max="519" width="0.7109375" style="1" customWidth="1"/>
    <col min="520" max="520" width="2.85546875" style="1" customWidth="1"/>
    <col min="521" max="521" width="1.85546875" style="1" customWidth="1"/>
    <col min="522" max="522" width="6.140625" style="1" customWidth="1"/>
    <col min="523" max="523" width="0.7109375" style="1" customWidth="1"/>
    <col min="524" max="524" width="3.28515625" style="1" customWidth="1"/>
    <col min="525" max="525" width="1.85546875" style="1" customWidth="1"/>
    <col min="526" max="526" width="5.42578125" style="1" customWidth="1"/>
    <col min="527" max="527" width="0.7109375" style="1" customWidth="1"/>
    <col min="528" max="528" width="3.140625" style="1" customWidth="1"/>
    <col min="529" max="529" width="1.85546875" style="1" customWidth="1"/>
    <col min="530" max="530" width="6" style="1" customWidth="1"/>
    <col min="531" max="531" width="0.7109375" style="1" customWidth="1"/>
    <col min="532" max="532" width="3.42578125" style="1" customWidth="1"/>
    <col min="533" max="533" width="1.85546875" style="1" customWidth="1"/>
    <col min="534" max="534" width="5.5703125" style="1" customWidth="1"/>
    <col min="535" max="535" width="0.7109375" style="1" customWidth="1"/>
    <col min="536" max="536" width="3.7109375" style="1" customWidth="1"/>
    <col min="537" max="537" width="1.85546875" style="1" customWidth="1"/>
    <col min="538" max="538" width="5.28515625" style="1" customWidth="1"/>
    <col min="539" max="539" width="0.7109375" style="1" customWidth="1"/>
    <col min="540" max="540" width="3.7109375" style="1" customWidth="1"/>
    <col min="541" max="541" width="1.85546875" style="1" customWidth="1"/>
    <col min="542" max="542" width="7.140625" style="1" customWidth="1"/>
    <col min="543" max="543" width="5.5703125" style="1" customWidth="1"/>
    <col min="544" max="544" width="2" style="1" customWidth="1"/>
    <col min="545" max="545" width="11.7109375" style="1" customWidth="1"/>
    <col min="546" max="546" width="6.28515625" style="1" customWidth="1"/>
    <col min="547" max="547" width="11.5703125" style="1" customWidth="1"/>
    <col min="548" max="548" width="14.140625" style="1" bestFit="1" customWidth="1"/>
    <col min="549" max="549" width="10.7109375" style="1"/>
    <col min="550" max="550" width="15.28515625" style="1" customWidth="1"/>
    <col min="551" max="751" width="10.7109375" style="1"/>
    <col min="752" max="752" width="2.7109375" style="1" customWidth="1"/>
    <col min="753" max="753" width="1.85546875" style="1" customWidth="1"/>
    <col min="754" max="754" width="5.140625" style="1" customWidth="1"/>
    <col min="755" max="755" width="0.7109375" style="1" customWidth="1"/>
    <col min="756" max="756" width="4" style="1" bestFit="1" customWidth="1"/>
    <col min="757" max="757" width="1.7109375" style="1" customWidth="1"/>
    <col min="758" max="758" width="7" style="1" bestFit="1" customWidth="1"/>
    <col min="759" max="759" width="0.7109375" style="1" customWidth="1"/>
    <col min="760" max="760" width="4" style="1" bestFit="1" customWidth="1"/>
    <col min="761" max="761" width="1.85546875" style="1" customWidth="1"/>
    <col min="762" max="762" width="5.42578125" style="1" customWidth="1"/>
    <col min="763" max="763" width="0.7109375" style="1" customWidth="1"/>
    <col min="764" max="764" width="4" style="1" bestFit="1" customWidth="1"/>
    <col min="765" max="765" width="1.85546875" style="1" customWidth="1"/>
    <col min="766" max="766" width="5.7109375" style="1" customWidth="1"/>
    <col min="767" max="767" width="0.7109375" style="1" customWidth="1"/>
    <col min="768" max="768" width="2.7109375" style="1" customWidth="1"/>
    <col min="769" max="769" width="1.85546875" style="1" customWidth="1"/>
    <col min="770" max="770" width="6" style="1" customWidth="1"/>
    <col min="771" max="771" width="0.7109375" style="1" customWidth="1"/>
    <col min="772" max="772" width="3.28515625" style="1" customWidth="1"/>
    <col min="773" max="773" width="1.85546875" style="1" customWidth="1"/>
    <col min="774" max="774" width="5.28515625" style="1" customWidth="1"/>
    <col min="775" max="775" width="0.7109375" style="1" customWidth="1"/>
    <col min="776" max="776" width="2.85546875" style="1" customWidth="1"/>
    <col min="777" max="777" width="1.85546875" style="1" customWidth="1"/>
    <col min="778" max="778" width="6.140625" style="1" customWidth="1"/>
    <col min="779" max="779" width="0.7109375" style="1" customWidth="1"/>
    <col min="780" max="780" width="3.28515625" style="1" customWidth="1"/>
    <col min="781" max="781" width="1.85546875" style="1" customWidth="1"/>
    <col min="782" max="782" width="5.42578125" style="1" customWidth="1"/>
    <col min="783" max="783" width="0.7109375" style="1" customWidth="1"/>
    <col min="784" max="784" width="3.140625" style="1" customWidth="1"/>
    <col min="785" max="785" width="1.85546875" style="1" customWidth="1"/>
    <col min="786" max="786" width="6" style="1" customWidth="1"/>
    <col min="787" max="787" width="0.7109375" style="1" customWidth="1"/>
    <col min="788" max="788" width="3.42578125" style="1" customWidth="1"/>
    <col min="789" max="789" width="1.85546875" style="1" customWidth="1"/>
    <col min="790" max="790" width="5.5703125" style="1" customWidth="1"/>
    <col min="791" max="791" width="0.7109375" style="1" customWidth="1"/>
    <col min="792" max="792" width="3.7109375" style="1" customWidth="1"/>
    <col min="793" max="793" width="1.85546875" style="1" customWidth="1"/>
    <col min="794" max="794" width="5.28515625" style="1" customWidth="1"/>
    <col min="795" max="795" width="0.7109375" style="1" customWidth="1"/>
    <col min="796" max="796" width="3.7109375" style="1" customWidth="1"/>
    <col min="797" max="797" width="1.85546875" style="1" customWidth="1"/>
    <col min="798" max="798" width="7.140625" style="1" customWidth="1"/>
    <col min="799" max="799" width="5.5703125" style="1" customWidth="1"/>
    <col min="800" max="800" width="2" style="1" customWidth="1"/>
    <col min="801" max="801" width="11.7109375" style="1" customWidth="1"/>
    <col min="802" max="802" width="6.28515625" style="1" customWidth="1"/>
    <col min="803" max="803" width="11.5703125" style="1" customWidth="1"/>
    <col min="804" max="804" width="14.140625" style="1" bestFit="1" customWidth="1"/>
    <col min="805" max="805" width="10.7109375" style="1"/>
    <col min="806" max="806" width="15.28515625" style="1" customWidth="1"/>
    <col min="807" max="1007" width="10.7109375" style="1"/>
    <col min="1008" max="1008" width="2.7109375" style="1" customWidth="1"/>
    <col min="1009" max="1009" width="1.85546875" style="1" customWidth="1"/>
    <col min="1010" max="1010" width="5.140625" style="1" customWidth="1"/>
    <col min="1011" max="1011" width="0.7109375" style="1" customWidth="1"/>
    <col min="1012" max="1012" width="4" style="1" bestFit="1" customWidth="1"/>
    <col min="1013" max="1013" width="1.7109375" style="1" customWidth="1"/>
    <col min="1014" max="1014" width="7" style="1" bestFit="1" customWidth="1"/>
    <col min="1015" max="1015" width="0.7109375" style="1" customWidth="1"/>
    <col min="1016" max="1016" width="4" style="1" bestFit="1" customWidth="1"/>
    <col min="1017" max="1017" width="1.85546875" style="1" customWidth="1"/>
    <col min="1018" max="1018" width="5.42578125" style="1" customWidth="1"/>
    <col min="1019" max="1019" width="0.7109375" style="1" customWidth="1"/>
    <col min="1020" max="1020" width="4" style="1" bestFit="1" customWidth="1"/>
    <col min="1021" max="1021" width="1.85546875" style="1" customWidth="1"/>
    <col min="1022" max="1022" width="5.7109375" style="1" customWidth="1"/>
    <col min="1023" max="1023" width="0.7109375" style="1" customWidth="1"/>
    <col min="1024" max="1024" width="2.7109375" style="1" customWidth="1"/>
    <col min="1025" max="1025" width="1.85546875" style="1" customWidth="1"/>
    <col min="1026" max="1026" width="6" style="1" customWidth="1"/>
    <col min="1027" max="1027" width="0.7109375" style="1" customWidth="1"/>
    <col min="1028" max="1028" width="3.28515625" style="1" customWidth="1"/>
    <col min="1029" max="1029" width="1.85546875" style="1" customWidth="1"/>
    <col min="1030" max="1030" width="5.28515625" style="1" customWidth="1"/>
    <col min="1031" max="1031" width="0.7109375" style="1" customWidth="1"/>
    <col min="1032" max="1032" width="2.85546875" style="1" customWidth="1"/>
    <col min="1033" max="1033" width="1.85546875" style="1" customWidth="1"/>
    <col min="1034" max="1034" width="6.140625" style="1" customWidth="1"/>
    <col min="1035" max="1035" width="0.7109375" style="1" customWidth="1"/>
    <col min="1036" max="1036" width="3.28515625" style="1" customWidth="1"/>
    <col min="1037" max="1037" width="1.85546875" style="1" customWidth="1"/>
    <col min="1038" max="1038" width="5.42578125" style="1" customWidth="1"/>
    <col min="1039" max="1039" width="0.7109375" style="1" customWidth="1"/>
    <col min="1040" max="1040" width="3.140625" style="1" customWidth="1"/>
    <col min="1041" max="1041" width="1.85546875" style="1" customWidth="1"/>
    <col min="1042" max="1042" width="6" style="1" customWidth="1"/>
    <col min="1043" max="1043" width="0.7109375" style="1" customWidth="1"/>
    <col min="1044" max="1044" width="3.42578125" style="1" customWidth="1"/>
    <col min="1045" max="1045" width="1.85546875" style="1" customWidth="1"/>
    <col min="1046" max="1046" width="5.5703125" style="1" customWidth="1"/>
    <col min="1047" max="1047" width="0.7109375" style="1" customWidth="1"/>
    <col min="1048" max="1048" width="3.7109375" style="1" customWidth="1"/>
    <col min="1049" max="1049" width="1.85546875" style="1" customWidth="1"/>
    <col min="1050" max="1050" width="5.28515625" style="1" customWidth="1"/>
    <col min="1051" max="1051" width="0.7109375" style="1" customWidth="1"/>
    <col min="1052" max="1052" width="3.7109375" style="1" customWidth="1"/>
    <col min="1053" max="1053" width="1.85546875" style="1" customWidth="1"/>
    <col min="1054" max="1054" width="7.140625" style="1" customWidth="1"/>
    <col min="1055" max="1055" width="5.5703125" style="1" customWidth="1"/>
    <col min="1056" max="1056" width="2" style="1" customWidth="1"/>
    <col min="1057" max="1057" width="11.7109375" style="1" customWidth="1"/>
    <col min="1058" max="1058" width="6.28515625" style="1" customWidth="1"/>
    <col min="1059" max="1059" width="11.5703125" style="1" customWidth="1"/>
    <col min="1060" max="1060" width="14.140625" style="1" bestFit="1" customWidth="1"/>
    <col min="1061" max="1061" width="10.7109375" style="1"/>
    <col min="1062" max="1062" width="15.28515625" style="1" customWidth="1"/>
    <col min="1063" max="1263" width="10.7109375" style="1"/>
    <col min="1264" max="1264" width="2.7109375" style="1" customWidth="1"/>
    <col min="1265" max="1265" width="1.85546875" style="1" customWidth="1"/>
    <col min="1266" max="1266" width="5.140625" style="1" customWidth="1"/>
    <col min="1267" max="1267" width="0.7109375" style="1" customWidth="1"/>
    <col min="1268" max="1268" width="4" style="1" bestFit="1" customWidth="1"/>
    <col min="1269" max="1269" width="1.7109375" style="1" customWidth="1"/>
    <col min="1270" max="1270" width="7" style="1" bestFit="1" customWidth="1"/>
    <col min="1271" max="1271" width="0.7109375" style="1" customWidth="1"/>
    <col min="1272" max="1272" width="4" style="1" bestFit="1" customWidth="1"/>
    <col min="1273" max="1273" width="1.85546875" style="1" customWidth="1"/>
    <col min="1274" max="1274" width="5.42578125" style="1" customWidth="1"/>
    <col min="1275" max="1275" width="0.7109375" style="1" customWidth="1"/>
    <col min="1276" max="1276" width="4" style="1" bestFit="1" customWidth="1"/>
    <col min="1277" max="1277" width="1.85546875" style="1" customWidth="1"/>
    <col min="1278" max="1278" width="5.7109375" style="1" customWidth="1"/>
    <col min="1279" max="1279" width="0.7109375" style="1" customWidth="1"/>
    <col min="1280" max="1280" width="2.7109375" style="1" customWidth="1"/>
    <col min="1281" max="1281" width="1.85546875" style="1" customWidth="1"/>
    <col min="1282" max="1282" width="6" style="1" customWidth="1"/>
    <col min="1283" max="1283" width="0.7109375" style="1" customWidth="1"/>
    <col min="1284" max="1284" width="3.28515625" style="1" customWidth="1"/>
    <col min="1285" max="1285" width="1.85546875" style="1" customWidth="1"/>
    <col min="1286" max="1286" width="5.28515625" style="1" customWidth="1"/>
    <col min="1287" max="1287" width="0.7109375" style="1" customWidth="1"/>
    <col min="1288" max="1288" width="2.85546875" style="1" customWidth="1"/>
    <col min="1289" max="1289" width="1.85546875" style="1" customWidth="1"/>
    <col min="1290" max="1290" width="6.140625" style="1" customWidth="1"/>
    <col min="1291" max="1291" width="0.7109375" style="1" customWidth="1"/>
    <col min="1292" max="1292" width="3.28515625" style="1" customWidth="1"/>
    <col min="1293" max="1293" width="1.85546875" style="1" customWidth="1"/>
    <col min="1294" max="1294" width="5.42578125" style="1" customWidth="1"/>
    <col min="1295" max="1295" width="0.7109375" style="1" customWidth="1"/>
    <col min="1296" max="1296" width="3.140625" style="1" customWidth="1"/>
    <col min="1297" max="1297" width="1.85546875" style="1" customWidth="1"/>
    <col min="1298" max="1298" width="6" style="1" customWidth="1"/>
    <col min="1299" max="1299" width="0.7109375" style="1" customWidth="1"/>
    <col min="1300" max="1300" width="3.42578125" style="1" customWidth="1"/>
    <col min="1301" max="1301" width="1.85546875" style="1" customWidth="1"/>
    <col min="1302" max="1302" width="5.5703125" style="1" customWidth="1"/>
    <col min="1303" max="1303" width="0.7109375" style="1" customWidth="1"/>
    <col min="1304" max="1304" width="3.7109375" style="1" customWidth="1"/>
    <col min="1305" max="1305" width="1.85546875" style="1" customWidth="1"/>
    <col min="1306" max="1306" width="5.28515625" style="1" customWidth="1"/>
    <col min="1307" max="1307" width="0.7109375" style="1" customWidth="1"/>
    <col min="1308" max="1308" width="3.7109375" style="1" customWidth="1"/>
    <col min="1309" max="1309" width="1.85546875" style="1" customWidth="1"/>
    <col min="1310" max="1310" width="7.140625" style="1" customWidth="1"/>
    <col min="1311" max="1311" width="5.5703125" style="1" customWidth="1"/>
    <col min="1312" max="1312" width="2" style="1" customWidth="1"/>
    <col min="1313" max="1313" width="11.7109375" style="1" customWidth="1"/>
    <col min="1314" max="1314" width="6.28515625" style="1" customWidth="1"/>
    <col min="1315" max="1315" width="11.5703125" style="1" customWidth="1"/>
    <col min="1316" max="1316" width="14.140625" style="1" bestFit="1" customWidth="1"/>
    <col min="1317" max="1317" width="10.7109375" style="1"/>
    <col min="1318" max="1318" width="15.28515625" style="1" customWidth="1"/>
    <col min="1319" max="1519" width="10.7109375" style="1"/>
    <col min="1520" max="1520" width="2.7109375" style="1" customWidth="1"/>
    <col min="1521" max="1521" width="1.85546875" style="1" customWidth="1"/>
    <col min="1522" max="1522" width="5.140625" style="1" customWidth="1"/>
    <col min="1523" max="1523" width="0.7109375" style="1" customWidth="1"/>
    <col min="1524" max="1524" width="4" style="1" bestFit="1" customWidth="1"/>
    <col min="1525" max="1525" width="1.7109375" style="1" customWidth="1"/>
    <col min="1526" max="1526" width="7" style="1" bestFit="1" customWidth="1"/>
    <col min="1527" max="1527" width="0.7109375" style="1" customWidth="1"/>
    <col min="1528" max="1528" width="4" style="1" bestFit="1" customWidth="1"/>
    <col min="1529" max="1529" width="1.85546875" style="1" customWidth="1"/>
    <col min="1530" max="1530" width="5.42578125" style="1" customWidth="1"/>
    <col min="1531" max="1531" width="0.7109375" style="1" customWidth="1"/>
    <col min="1532" max="1532" width="4" style="1" bestFit="1" customWidth="1"/>
    <col min="1533" max="1533" width="1.85546875" style="1" customWidth="1"/>
    <col min="1534" max="1534" width="5.7109375" style="1" customWidth="1"/>
    <col min="1535" max="1535" width="0.7109375" style="1" customWidth="1"/>
    <col min="1536" max="1536" width="2.7109375" style="1" customWidth="1"/>
    <col min="1537" max="1537" width="1.85546875" style="1" customWidth="1"/>
    <col min="1538" max="1538" width="6" style="1" customWidth="1"/>
    <col min="1539" max="1539" width="0.7109375" style="1" customWidth="1"/>
    <col min="1540" max="1540" width="3.28515625" style="1" customWidth="1"/>
    <col min="1541" max="1541" width="1.85546875" style="1" customWidth="1"/>
    <col min="1542" max="1542" width="5.28515625" style="1" customWidth="1"/>
    <col min="1543" max="1543" width="0.7109375" style="1" customWidth="1"/>
    <col min="1544" max="1544" width="2.85546875" style="1" customWidth="1"/>
    <col min="1545" max="1545" width="1.85546875" style="1" customWidth="1"/>
    <col min="1546" max="1546" width="6.140625" style="1" customWidth="1"/>
    <col min="1547" max="1547" width="0.7109375" style="1" customWidth="1"/>
    <col min="1548" max="1548" width="3.28515625" style="1" customWidth="1"/>
    <col min="1549" max="1549" width="1.85546875" style="1" customWidth="1"/>
    <col min="1550" max="1550" width="5.42578125" style="1" customWidth="1"/>
    <col min="1551" max="1551" width="0.7109375" style="1" customWidth="1"/>
    <col min="1552" max="1552" width="3.140625" style="1" customWidth="1"/>
    <col min="1553" max="1553" width="1.85546875" style="1" customWidth="1"/>
    <col min="1554" max="1554" width="6" style="1" customWidth="1"/>
    <col min="1555" max="1555" width="0.7109375" style="1" customWidth="1"/>
    <col min="1556" max="1556" width="3.42578125" style="1" customWidth="1"/>
    <col min="1557" max="1557" width="1.85546875" style="1" customWidth="1"/>
    <col min="1558" max="1558" width="5.5703125" style="1" customWidth="1"/>
    <col min="1559" max="1559" width="0.7109375" style="1" customWidth="1"/>
    <col min="1560" max="1560" width="3.7109375" style="1" customWidth="1"/>
    <col min="1561" max="1561" width="1.85546875" style="1" customWidth="1"/>
    <col min="1562" max="1562" width="5.28515625" style="1" customWidth="1"/>
    <col min="1563" max="1563" width="0.7109375" style="1" customWidth="1"/>
    <col min="1564" max="1564" width="3.7109375" style="1" customWidth="1"/>
    <col min="1565" max="1565" width="1.85546875" style="1" customWidth="1"/>
    <col min="1566" max="1566" width="7.140625" style="1" customWidth="1"/>
    <col min="1567" max="1567" width="5.5703125" style="1" customWidth="1"/>
    <col min="1568" max="1568" width="2" style="1" customWidth="1"/>
    <col min="1569" max="1569" width="11.7109375" style="1" customWidth="1"/>
    <col min="1570" max="1570" width="6.28515625" style="1" customWidth="1"/>
    <col min="1571" max="1571" width="11.5703125" style="1" customWidth="1"/>
    <col min="1572" max="1572" width="14.140625" style="1" bestFit="1" customWidth="1"/>
    <col min="1573" max="1573" width="10.7109375" style="1"/>
    <col min="1574" max="1574" width="15.28515625" style="1" customWidth="1"/>
    <col min="1575" max="1775" width="10.7109375" style="1"/>
    <col min="1776" max="1776" width="2.7109375" style="1" customWidth="1"/>
    <col min="1777" max="1777" width="1.85546875" style="1" customWidth="1"/>
    <col min="1778" max="1778" width="5.140625" style="1" customWidth="1"/>
    <col min="1779" max="1779" width="0.7109375" style="1" customWidth="1"/>
    <col min="1780" max="1780" width="4" style="1" bestFit="1" customWidth="1"/>
    <col min="1781" max="1781" width="1.7109375" style="1" customWidth="1"/>
    <col min="1782" max="1782" width="7" style="1" bestFit="1" customWidth="1"/>
    <col min="1783" max="1783" width="0.7109375" style="1" customWidth="1"/>
    <col min="1784" max="1784" width="4" style="1" bestFit="1" customWidth="1"/>
    <col min="1785" max="1785" width="1.85546875" style="1" customWidth="1"/>
    <col min="1786" max="1786" width="5.42578125" style="1" customWidth="1"/>
    <col min="1787" max="1787" width="0.7109375" style="1" customWidth="1"/>
    <col min="1788" max="1788" width="4" style="1" bestFit="1" customWidth="1"/>
    <col min="1789" max="1789" width="1.85546875" style="1" customWidth="1"/>
    <col min="1790" max="1790" width="5.7109375" style="1" customWidth="1"/>
    <col min="1791" max="1791" width="0.7109375" style="1" customWidth="1"/>
    <col min="1792" max="1792" width="2.7109375" style="1" customWidth="1"/>
    <col min="1793" max="1793" width="1.85546875" style="1" customWidth="1"/>
    <col min="1794" max="1794" width="6" style="1" customWidth="1"/>
    <col min="1795" max="1795" width="0.7109375" style="1" customWidth="1"/>
    <col min="1796" max="1796" width="3.28515625" style="1" customWidth="1"/>
    <col min="1797" max="1797" width="1.85546875" style="1" customWidth="1"/>
    <col min="1798" max="1798" width="5.28515625" style="1" customWidth="1"/>
    <col min="1799" max="1799" width="0.7109375" style="1" customWidth="1"/>
    <col min="1800" max="1800" width="2.85546875" style="1" customWidth="1"/>
    <col min="1801" max="1801" width="1.85546875" style="1" customWidth="1"/>
    <col min="1802" max="1802" width="6.140625" style="1" customWidth="1"/>
    <col min="1803" max="1803" width="0.7109375" style="1" customWidth="1"/>
    <col min="1804" max="1804" width="3.28515625" style="1" customWidth="1"/>
    <col min="1805" max="1805" width="1.85546875" style="1" customWidth="1"/>
    <col min="1806" max="1806" width="5.42578125" style="1" customWidth="1"/>
    <col min="1807" max="1807" width="0.7109375" style="1" customWidth="1"/>
    <col min="1808" max="1808" width="3.140625" style="1" customWidth="1"/>
    <col min="1809" max="1809" width="1.85546875" style="1" customWidth="1"/>
    <col min="1810" max="1810" width="6" style="1" customWidth="1"/>
    <col min="1811" max="1811" width="0.7109375" style="1" customWidth="1"/>
    <col min="1812" max="1812" width="3.42578125" style="1" customWidth="1"/>
    <col min="1813" max="1813" width="1.85546875" style="1" customWidth="1"/>
    <col min="1814" max="1814" width="5.5703125" style="1" customWidth="1"/>
    <col min="1815" max="1815" width="0.7109375" style="1" customWidth="1"/>
    <col min="1816" max="1816" width="3.7109375" style="1" customWidth="1"/>
    <col min="1817" max="1817" width="1.85546875" style="1" customWidth="1"/>
    <col min="1818" max="1818" width="5.28515625" style="1" customWidth="1"/>
    <col min="1819" max="1819" width="0.7109375" style="1" customWidth="1"/>
    <col min="1820" max="1820" width="3.7109375" style="1" customWidth="1"/>
    <col min="1821" max="1821" width="1.85546875" style="1" customWidth="1"/>
    <col min="1822" max="1822" width="7.140625" style="1" customWidth="1"/>
    <col min="1823" max="1823" width="5.5703125" style="1" customWidth="1"/>
    <col min="1824" max="1824" width="2" style="1" customWidth="1"/>
    <col min="1825" max="1825" width="11.7109375" style="1" customWidth="1"/>
    <col min="1826" max="1826" width="6.28515625" style="1" customWidth="1"/>
    <col min="1827" max="1827" width="11.5703125" style="1" customWidth="1"/>
    <col min="1828" max="1828" width="14.140625" style="1" bestFit="1" customWidth="1"/>
    <col min="1829" max="1829" width="10.7109375" style="1"/>
    <col min="1830" max="1830" width="15.28515625" style="1" customWidth="1"/>
    <col min="1831" max="2031" width="10.7109375" style="1"/>
    <col min="2032" max="2032" width="2.7109375" style="1" customWidth="1"/>
    <col min="2033" max="2033" width="1.85546875" style="1" customWidth="1"/>
    <col min="2034" max="2034" width="5.140625" style="1" customWidth="1"/>
    <col min="2035" max="2035" width="0.7109375" style="1" customWidth="1"/>
    <col min="2036" max="2036" width="4" style="1" bestFit="1" customWidth="1"/>
    <col min="2037" max="2037" width="1.7109375" style="1" customWidth="1"/>
    <col min="2038" max="2038" width="7" style="1" bestFit="1" customWidth="1"/>
    <col min="2039" max="2039" width="0.7109375" style="1" customWidth="1"/>
    <col min="2040" max="2040" width="4" style="1" bestFit="1" customWidth="1"/>
    <col min="2041" max="2041" width="1.85546875" style="1" customWidth="1"/>
    <col min="2042" max="2042" width="5.42578125" style="1" customWidth="1"/>
    <col min="2043" max="2043" width="0.7109375" style="1" customWidth="1"/>
    <col min="2044" max="2044" width="4" style="1" bestFit="1" customWidth="1"/>
    <col min="2045" max="2045" width="1.85546875" style="1" customWidth="1"/>
    <col min="2046" max="2046" width="5.7109375" style="1" customWidth="1"/>
    <col min="2047" max="2047" width="0.7109375" style="1" customWidth="1"/>
    <col min="2048" max="2048" width="2.7109375" style="1" customWidth="1"/>
    <col min="2049" max="2049" width="1.85546875" style="1" customWidth="1"/>
    <col min="2050" max="2050" width="6" style="1" customWidth="1"/>
    <col min="2051" max="2051" width="0.7109375" style="1" customWidth="1"/>
    <col min="2052" max="2052" width="3.28515625" style="1" customWidth="1"/>
    <col min="2053" max="2053" width="1.85546875" style="1" customWidth="1"/>
    <col min="2054" max="2054" width="5.28515625" style="1" customWidth="1"/>
    <col min="2055" max="2055" width="0.7109375" style="1" customWidth="1"/>
    <col min="2056" max="2056" width="2.85546875" style="1" customWidth="1"/>
    <col min="2057" max="2057" width="1.85546875" style="1" customWidth="1"/>
    <col min="2058" max="2058" width="6.140625" style="1" customWidth="1"/>
    <col min="2059" max="2059" width="0.7109375" style="1" customWidth="1"/>
    <col min="2060" max="2060" width="3.28515625" style="1" customWidth="1"/>
    <col min="2061" max="2061" width="1.85546875" style="1" customWidth="1"/>
    <col min="2062" max="2062" width="5.42578125" style="1" customWidth="1"/>
    <col min="2063" max="2063" width="0.7109375" style="1" customWidth="1"/>
    <col min="2064" max="2064" width="3.140625" style="1" customWidth="1"/>
    <col min="2065" max="2065" width="1.85546875" style="1" customWidth="1"/>
    <col min="2066" max="2066" width="6" style="1" customWidth="1"/>
    <col min="2067" max="2067" width="0.7109375" style="1" customWidth="1"/>
    <col min="2068" max="2068" width="3.42578125" style="1" customWidth="1"/>
    <col min="2069" max="2069" width="1.85546875" style="1" customWidth="1"/>
    <col min="2070" max="2070" width="5.5703125" style="1" customWidth="1"/>
    <col min="2071" max="2071" width="0.7109375" style="1" customWidth="1"/>
    <col min="2072" max="2072" width="3.7109375" style="1" customWidth="1"/>
    <col min="2073" max="2073" width="1.85546875" style="1" customWidth="1"/>
    <col min="2074" max="2074" width="5.28515625" style="1" customWidth="1"/>
    <col min="2075" max="2075" width="0.7109375" style="1" customWidth="1"/>
    <col min="2076" max="2076" width="3.7109375" style="1" customWidth="1"/>
    <col min="2077" max="2077" width="1.85546875" style="1" customWidth="1"/>
    <col min="2078" max="2078" width="7.140625" style="1" customWidth="1"/>
    <col min="2079" max="2079" width="5.5703125" style="1" customWidth="1"/>
    <col min="2080" max="2080" width="2" style="1" customWidth="1"/>
    <col min="2081" max="2081" width="11.7109375" style="1" customWidth="1"/>
    <col min="2082" max="2082" width="6.28515625" style="1" customWidth="1"/>
    <col min="2083" max="2083" width="11.5703125" style="1" customWidth="1"/>
    <col min="2084" max="2084" width="14.140625" style="1" bestFit="1" customWidth="1"/>
    <col min="2085" max="2085" width="10.7109375" style="1"/>
    <col min="2086" max="2086" width="15.28515625" style="1" customWidth="1"/>
    <col min="2087" max="2287" width="10.7109375" style="1"/>
    <col min="2288" max="2288" width="2.7109375" style="1" customWidth="1"/>
    <col min="2289" max="2289" width="1.85546875" style="1" customWidth="1"/>
    <col min="2290" max="2290" width="5.140625" style="1" customWidth="1"/>
    <col min="2291" max="2291" width="0.7109375" style="1" customWidth="1"/>
    <col min="2292" max="2292" width="4" style="1" bestFit="1" customWidth="1"/>
    <col min="2293" max="2293" width="1.7109375" style="1" customWidth="1"/>
    <col min="2294" max="2294" width="7" style="1" bestFit="1" customWidth="1"/>
    <col min="2295" max="2295" width="0.7109375" style="1" customWidth="1"/>
    <col min="2296" max="2296" width="4" style="1" bestFit="1" customWidth="1"/>
    <col min="2297" max="2297" width="1.85546875" style="1" customWidth="1"/>
    <col min="2298" max="2298" width="5.42578125" style="1" customWidth="1"/>
    <col min="2299" max="2299" width="0.7109375" style="1" customWidth="1"/>
    <col min="2300" max="2300" width="4" style="1" bestFit="1" customWidth="1"/>
    <col min="2301" max="2301" width="1.85546875" style="1" customWidth="1"/>
    <col min="2302" max="2302" width="5.7109375" style="1" customWidth="1"/>
    <col min="2303" max="2303" width="0.7109375" style="1" customWidth="1"/>
    <col min="2304" max="2304" width="2.7109375" style="1" customWidth="1"/>
    <col min="2305" max="2305" width="1.85546875" style="1" customWidth="1"/>
    <col min="2306" max="2306" width="6" style="1" customWidth="1"/>
    <col min="2307" max="2307" width="0.7109375" style="1" customWidth="1"/>
    <col min="2308" max="2308" width="3.28515625" style="1" customWidth="1"/>
    <col min="2309" max="2309" width="1.85546875" style="1" customWidth="1"/>
    <col min="2310" max="2310" width="5.28515625" style="1" customWidth="1"/>
    <col min="2311" max="2311" width="0.7109375" style="1" customWidth="1"/>
    <col min="2312" max="2312" width="2.85546875" style="1" customWidth="1"/>
    <col min="2313" max="2313" width="1.85546875" style="1" customWidth="1"/>
    <col min="2314" max="2314" width="6.140625" style="1" customWidth="1"/>
    <col min="2315" max="2315" width="0.7109375" style="1" customWidth="1"/>
    <col min="2316" max="2316" width="3.28515625" style="1" customWidth="1"/>
    <col min="2317" max="2317" width="1.85546875" style="1" customWidth="1"/>
    <col min="2318" max="2318" width="5.42578125" style="1" customWidth="1"/>
    <col min="2319" max="2319" width="0.7109375" style="1" customWidth="1"/>
    <col min="2320" max="2320" width="3.140625" style="1" customWidth="1"/>
    <col min="2321" max="2321" width="1.85546875" style="1" customWidth="1"/>
    <col min="2322" max="2322" width="6" style="1" customWidth="1"/>
    <col min="2323" max="2323" width="0.7109375" style="1" customWidth="1"/>
    <col min="2324" max="2324" width="3.42578125" style="1" customWidth="1"/>
    <col min="2325" max="2325" width="1.85546875" style="1" customWidth="1"/>
    <col min="2326" max="2326" width="5.5703125" style="1" customWidth="1"/>
    <col min="2327" max="2327" width="0.7109375" style="1" customWidth="1"/>
    <col min="2328" max="2328" width="3.7109375" style="1" customWidth="1"/>
    <col min="2329" max="2329" width="1.85546875" style="1" customWidth="1"/>
    <col min="2330" max="2330" width="5.28515625" style="1" customWidth="1"/>
    <col min="2331" max="2331" width="0.7109375" style="1" customWidth="1"/>
    <col min="2332" max="2332" width="3.7109375" style="1" customWidth="1"/>
    <col min="2333" max="2333" width="1.85546875" style="1" customWidth="1"/>
    <col min="2334" max="2334" width="7.140625" style="1" customWidth="1"/>
    <col min="2335" max="2335" width="5.5703125" style="1" customWidth="1"/>
    <col min="2336" max="2336" width="2" style="1" customWidth="1"/>
    <col min="2337" max="2337" width="11.7109375" style="1" customWidth="1"/>
    <col min="2338" max="2338" width="6.28515625" style="1" customWidth="1"/>
    <col min="2339" max="2339" width="11.5703125" style="1" customWidth="1"/>
    <col min="2340" max="2340" width="14.140625" style="1" bestFit="1" customWidth="1"/>
    <col min="2341" max="2341" width="10.7109375" style="1"/>
    <col min="2342" max="2342" width="15.28515625" style="1" customWidth="1"/>
    <col min="2343" max="2543" width="10.7109375" style="1"/>
    <col min="2544" max="2544" width="2.7109375" style="1" customWidth="1"/>
    <col min="2545" max="2545" width="1.85546875" style="1" customWidth="1"/>
    <col min="2546" max="2546" width="5.140625" style="1" customWidth="1"/>
    <col min="2547" max="2547" width="0.7109375" style="1" customWidth="1"/>
    <col min="2548" max="2548" width="4" style="1" bestFit="1" customWidth="1"/>
    <col min="2549" max="2549" width="1.7109375" style="1" customWidth="1"/>
    <col min="2550" max="2550" width="7" style="1" bestFit="1" customWidth="1"/>
    <col min="2551" max="2551" width="0.7109375" style="1" customWidth="1"/>
    <col min="2552" max="2552" width="4" style="1" bestFit="1" customWidth="1"/>
    <col min="2553" max="2553" width="1.85546875" style="1" customWidth="1"/>
    <col min="2554" max="2554" width="5.42578125" style="1" customWidth="1"/>
    <col min="2555" max="2555" width="0.7109375" style="1" customWidth="1"/>
    <col min="2556" max="2556" width="4" style="1" bestFit="1" customWidth="1"/>
    <col min="2557" max="2557" width="1.85546875" style="1" customWidth="1"/>
    <col min="2558" max="2558" width="5.7109375" style="1" customWidth="1"/>
    <col min="2559" max="2559" width="0.7109375" style="1" customWidth="1"/>
    <col min="2560" max="2560" width="2.7109375" style="1" customWidth="1"/>
    <col min="2561" max="2561" width="1.85546875" style="1" customWidth="1"/>
    <col min="2562" max="2562" width="6" style="1" customWidth="1"/>
    <col min="2563" max="2563" width="0.7109375" style="1" customWidth="1"/>
    <col min="2564" max="2564" width="3.28515625" style="1" customWidth="1"/>
    <col min="2565" max="2565" width="1.85546875" style="1" customWidth="1"/>
    <col min="2566" max="2566" width="5.28515625" style="1" customWidth="1"/>
    <col min="2567" max="2567" width="0.7109375" style="1" customWidth="1"/>
    <col min="2568" max="2568" width="2.85546875" style="1" customWidth="1"/>
    <col min="2569" max="2569" width="1.85546875" style="1" customWidth="1"/>
    <col min="2570" max="2570" width="6.140625" style="1" customWidth="1"/>
    <col min="2571" max="2571" width="0.7109375" style="1" customWidth="1"/>
    <col min="2572" max="2572" width="3.28515625" style="1" customWidth="1"/>
    <col min="2573" max="2573" width="1.85546875" style="1" customWidth="1"/>
    <col min="2574" max="2574" width="5.42578125" style="1" customWidth="1"/>
    <col min="2575" max="2575" width="0.7109375" style="1" customWidth="1"/>
    <col min="2576" max="2576" width="3.140625" style="1" customWidth="1"/>
    <col min="2577" max="2577" width="1.85546875" style="1" customWidth="1"/>
    <col min="2578" max="2578" width="6" style="1" customWidth="1"/>
    <col min="2579" max="2579" width="0.7109375" style="1" customWidth="1"/>
    <col min="2580" max="2580" width="3.42578125" style="1" customWidth="1"/>
    <col min="2581" max="2581" width="1.85546875" style="1" customWidth="1"/>
    <col min="2582" max="2582" width="5.5703125" style="1" customWidth="1"/>
    <col min="2583" max="2583" width="0.7109375" style="1" customWidth="1"/>
    <col min="2584" max="2584" width="3.7109375" style="1" customWidth="1"/>
    <col min="2585" max="2585" width="1.85546875" style="1" customWidth="1"/>
    <col min="2586" max="2586" width="5.28515625" style="1" customWidth="1"/>
    <col min="2587" max="2587" width="0.7109375" style="1" customWidth="1"/>
    <col min="2588" max="2588" width="3.7109375" style="1" customWidth="1"/>
    <col min="2589" max="2589" width="1.85546875" style="1" customWidth="1"/>
    <col min="2590" max="2590" width="7.140625" style="1" customWidth="1"/>
    <col min="2591" max="2591" width="5.5703125" style="1" customWidth="1"/>
    <col min="2592" max="2592" width="2" style="1" customWidth="1"/>
    <col min="2593" max="2593" width="11.7109375" style="1" customWidth="1"/>
    <col min="2594" max="2594" width="6.28515625" style="1" customWidth="1"/>
    <col min="2595" max="2595" width="11.5703125" style="1" customWidth="1"/>
    <col min="2596" max="2596" width="14.140625" style="1" bestFit="1" customWidth="1"/>
    <col min="2597" max="2597" width="10.7109375" style="1"/>
    <col min="2598" max="2598" width="15.28515625" style="1" customWidth="1"/>
    <col min="2599" max="2799" width="10.7109375" style="1"/>
    <col min="2800" max="2800" width="2.7109375" style="1" customWidth="1"/>
    <col min="2801" max="2801" width="1.85546875" style="1" customWidth="1"/>
    <col min="2802" max="2802" width="5.140625" style="1" customWidth="1"/>
    <col min="2803" max="2803" width="0.7109375" style="1" customWidth="1"/>
    <col min="2804" max="2804" width="4" style="1" bestFit="1" customWidth="1"/>
    <col min="2805" max="2805" width="1.7109375" style="1" customWidth="1"/>
    <col min="2806" max="2806" width="7" style="1" bestFit="1" customWidth="1"/>
    <col min="2807" max="2807" width="0.7109375" style="1" customWidth="1"/>
    <col min="2808" max="2808" width="4" style="1" bestFit="1" customWidth="1"/>
    <col min="2809" max="2809" width="1.85546875" style="1" customWidth="1"/>
    <col min="2810" max="2810" width="5.42578125" style="1" customWidth="1"/>
    <col min="2811" max="2811" width="0.7109375" style="1" customWidth="1"/>
    <col min="2812" max="2812" width="4" style="1" bestFit="1" customWidth="1"/>
    <col min="2813" max="2813" width="1.85546875" style="1" customWidth="1"/>
    <col min="2814" max="2814" width="5.7109375" style="1" customWidth="1"/>
    <col min="2815" max="2815" width="0.7109375" style="1" customWidth="1"/>
    <col min="2816" max="2816" width="2.7109375" style="1" customWidth="1"/>
    <col min="2817" max="2817" width="1.85546875" style="1" customWidth="1"/>
    <col min="2818" max="2818" width="6" style="1" customWidth="1"/>
    <col min="2819" max="2819" width="0.7109375" style="1" customWidth="1"/>
    <col min="2820" max="2820" width="3.28515625" style="1" customWidth="1"/>
    <col min="2821" max="2821" width="1.85546875" style="1" customWidth="1"/>
    <col min="2822" max="2822" width="5.28515625" style="1" customWidth="1"/>
    <col min="2823" max="2823" width="0.7109375" style="1" customWidth="1"/>
    <col min="2824" max="2824" width="2.85546875" style="1" customWidth="1"/>
    <col min="2825" max="2825" width="1.85546875" style="1" customWidth="1"/>
    <col min="2826" max="2826" width="6.140625" style="1" customWidth="1"/>
    <col min="2827" max="2827" width="0.7109375" style="1" customWidth="1"/>
    <col min="2828" max="2828" width="3.28515625" style="1" customWidth="1"/>
    <col min="2829" max="2829" width="1.85546875" style="1" customWidth="1"/>
    <col min="2830" max="2830" width="5.42578125" style="1" customWidth="1"/>
    <col min="2831" max="2831" width="0.7109375" style="1" customWidth="1"/>
    <col min="2832" max="2832" width="3.140625" style="1" customWidth="1"/>
    <col min="2833" max="2833" width="1.85546875" style="1" customWidth="1"/>
    <col min="2834" max="2834" width="6" style="1" customWidth="1"/>
    <col min="2835" max="2835" width="0.7109375" style="1" customWidth="1"/>
    <col min="2836" max="2836" width="3.42578125" style="1" customWidth="1"/>
    <col min="2837" max="2837" width="1.85546875" style="1" customWidth="1"/>
    <col min="2838" max="2838" width="5.5703125" style="1" customWidth="1"/>
    <col min="2839" max="2839" width="0.7109375" style="1" customWidth="1"/>
    <col min="2840" max="2840" width="3.7109375" style="1" customWidth="1"/>
    <col min="2841" max="2841" width="1.85546875" style="1" customWidth="1"/>
    <col min="2842" max="2842" width="5.28515625" style="1" customWidth="1"/>
    <col min="2843" max="2843" width="0.7109375" style="1" customWidth="1"/>
    <col min="2844" max="2844" width="3.7109375" style="1" customWidth="1"/>
    <col min="2845" max="2845" width="1.85546875" style="1" customWidth="1"/>
    <col min="2846" max="2846" width="7.140625" style="1" customWidth="1"/>
    <col min="2847" max="2847" width="5.5703125" style="1" customWidth="1"/>
    <col min="2848" max="2848" width="2" style="1" customWidth="1"/>
    <col min="2849" max="2849" width="11.7109375" style="1" customWidth="1"/>
    <col min="2850" max="2850" width="6.28515625" style="1" customWidth="1"/>
    <col min="2851" max="2851" width="11.5703125" style="1" customWidth="1"/>
    <col min="2852" max="2852" width="14.140625" style="1" bestFit="1" customWidth="1"/>
    <col min="2853" max="2853" width="10.7109375" style="1"/>
    <col min="2854" max="2854" width="15.28515625" style="1" customWidth="1"/>
    <col min="2855" max="3055" width="10.7109375" style="1"/>
    <col min="3056" max="3056" width="2.7109375" style="1" customWidth="1"/>
    <col min="3057" max="3057" width="1.85546875" style="1" customWidth="1"/>
    <col min="3058" max="3058" width="5.140625" style="1" customWidth="1"/>
    <col min="3059" max="3059" width="0.7109375" style="1" customWidth="1"/>
    <col min="3060" max="3060" width="4" style="1" bestFit="1" customWidth="1"/>
    <col min="3061" max="3061" width="1.7109375" style="1" customWidth="1"/>
    <col min="3062" max="3062" width="7" style="1" bestFit="1" customWidth="1"/>
    <col min="3063" max="3063" width="0.7109375" style="1" customWidth="1"/>
    <col min="3064" max="3064" width="4" style="1" bestFit="1" customWidth="1"/>
    <col min="3065" max="3065" width="1.85546875" style="1" customWidth="1"/>
    <col min="3066" max="3066" width="5.42578125" style="1" customWidth="1"/>
    <col min="3067" max="3067" width="0.7109375" style="1" customWidth="1"/>
    <col min="3068" max="3068" width="4" style="1" bestFit="1" customWidth="1"/>
    <col min="3069" max="3069" width="1.85546875" style="1" customWidth="1"/>
    <col min="3070" max="3070" width="5.7109375" style="1" customWidth="1"/>
    <col min="3071" max="3071" width="0.7109375" style="1" customWidth="1"/>
    <col min="3072" max="3072" width="2.7109375" style="1" customWidth="1"/>
    <col min="3073" max="3073" width="1.85546875" style="1" customWidth="1"/>
    <col min="3074" max="3074" width="6" style="1" customWidth="1"/>
    <col min="3075" max="3075" width="0.7109375" style="1" customWidth="1"/>
    <col min="3076" max="3076" width="3.28515625" style="1" customWidth="1"/>
    <col min="3077" max="3077" width="1.85546875" style="1" customWidth="1"/>
    <col min="3078" max="3078" width="5.28515625" style="1" customWidth="1"/>
    <col min="3079" max="3079" width="0.7109375" style="1" customWidth="1"/>
    <col min="3080" max="3080" width="2.85546875" style="1" customWidth="1"/>
    <col min="3081" max="3081" width="1.85546875" style="1" customWidth="1"/>
    <col min="3082" max="3082" width="6.140625" style="1" customWidth="1"/>
    <col min="3083" max="3083" width="0.7109375" style="1" customWidth="1"/>
    <col min="3084" max="3084" width="3.28515625" style="1" customWidth="1"/>
    <col min="3085" max="3085" width="1.85546875" style="1" customWidth="1"/>
    <col min="3086" max="3086" width="5.42578125" style="1" customWidth="1"/>
    <col min="3087" max="3087" width="0.7109375" style="1" customWidth="1"/>
    <col min="3088" max="3088" width="3.140625" style="1" customWidth="1"/>
    <col min="3089" max="3089" width="1.85546875" style="1" customWidth="1"/>
    <col min="3090" max="3090" width="6" style="1" customWidth="1"/>
    <col min="3091" max="3091" width="0.7109375" style="1" customWidth="1"/>
    <col min="3092" max="3092" width="3.42578125" style="1" customWidth="1"/>
    <col min="3093" max="3093" width="1.85546875" style="1" customWidth="1"/>
    <col min="3094" max="3094" width="5.5703125" style="1" customWidth="1"/>
    <col min="3095" max="3095" width="0.7109375" style="1" customWidth="1"/>
    <col min="3096" max="3096" width="3.7109375" style="1" customWidth="1"/>
    <col min="3097" max="3097" width="1.85546875" style="1" customWidth="1"/>
    <col min="3098" max="3098" width="5.28515625" style="1" customWidth="1"/>
    <col min="3099" max="3099" width="0.7109375" style="1" customWidth="1"/>
    <col min="3100" max="3100" width="3.7109375" style="1" customWidth="1"/>
    <col min="3101" max="3101" width="1.85546875" style="1" customWidth="1"/>
    <col min="3102" max="3102" width="7.140625" style="1" customWidth="1"/>
    <col min="3103" max="3103" width="5.5703125" style="1" customWidth="1"/>
    <col min="3104" max="3104" width="2" style="1" customWidth="1"/>
    <col min="3105" max="3105" width="11.7109375" style="1" customWidth="1"/>
    <col min="3106" max="3106" width="6.28515625" style="1" customWidth="1"/>
    <col min="3107" max="3107" width="11.5703125" style="1" customWidth="1"/>
    <col min="3108" max="3108" width="14.140625" style="1" bestFit="1" customWidth="1"/>
    <col min="3109" max="3109" width="10.7109375" style="1"/>
    <col min="3110" max="3110" width="15.28515625" style="1" customWidth="1"/>
    <col min="3111" max="3311" width="10.7109375" style="1"/>
    <col min="3312" max="3312" width="2.7109375" style="1" customWidth="1"/>
    <col min="3313" max="3313" width="1.85546875" style="1" customWidth="1"/>
    <col min="3314" max="3314" width="5.140625" style="1" customWidth="1"/>
    <col min="3315" max="3315" width="0.7109375" style="1" customWidth="1"/>
    <col min="3316" max="3316" width="4" style="1" bestFit="1" customWidth="1"/>
    <col min="3317" max="3317" width="1.7109375" style="1" customWidth="1"/>
    <col min="3318" max="3318" width="7" style="1" bestFit="1" customWidth="1"/>
    <col min="3319" max="3319" width="0.7109375" style="1" customWidth="1"/>
    <col min="3320" max="3320" width="4" style="1" bestFit="1" customWidth="1"/>
    <col min="3321" max="3321" width="1.85546875" style="1" customWidth="1"/>
    <col min="3322" max="3322" width="5.42578125" style="1" customWidth="1"/>
    <col min="3323" max="3323" width="0.7109375" style="1" customWidth="1"/>
    <col min="3324" max="3324" width="4" style="1" bestFit="1" customWidth="1"/>
    <col min="3325" max="3325" width="1.85546875" style="1" customWidth="1"/>
    <col min="3326" max="3326" width="5.7109375" style="1" customWidth="1"/>
    <col min="3327" max="3327" width="0.7109375" style="1" customWidth="1"/>
    <col min="3328" max="3328" width="2.7109375" style="1" customWidth="1"/>
    <col min="3329" max="3329" width="1.85546875" style="1" customWidth="1"/>
    <col min="3330" max="3330" width="6" style="1" customWidth="1"/>
    <col min="3331" max="3331" width="0.7109375" style="1" customWidth="1"/>
    <col min="3332" max="3332" width="3.28515625" style="1" customWidth="1"/>
    <col min="3333" max="3333" width="1.85546875" style="1" customWidth="1"/>
    <col min="3334" max="3334" width="5.28515625" style="1" customWidth="1"/>
    <col min="3335" max="3335" width="0.7109375" style="1" customWidth="1"/>
    <col min="3336" max="3336" width="2.85546875" style="1" customWidth="1"/>
    <col min="3337" max="3337" width="1.85546875" style="1" customWidth="1"/>
    <col min="3338" max="3338" width="6.140625" style="1" customWidth="1"/>
    <col min="3339" max="3339" width="0.7109375" style="1" customWidth="1"/>
    <col min="3340" max="3340" width="3.28515625" style="1" customWidth="1"/>
    <col min="3341" max="3341" width="1.85546875" style="1" customWidth="1"/>
    <col min="3342" max="3342" width="5.42578125" style="1" customWidth="1"/>
    <col min="3343" max="3343" width="0.7109375" style="1" customWidth="1"/>
    <col min="3344" max="3344" width="3.140625" style="1" customWidth="1"/>
    <col min="3345" max="3345" width="1.85546875" style="1" customWidth="1"/>
    <col min="3346" max="3346" width="6" style="1" customWidth="1"/>
    <col min="3347" max="3347" width="0.7109375" style="1" customWidth="1"/>
    <col min="3348" max="3348" width="3.42578125" style="1" customWidth="1"/>
    <col min="3349" max="3349" width="1.85546875" style="1" customWidth="1"/>
    <col min="3350" max="3350" width="5.5703125" style="1" customWidth="1"/>
    <col min="3351" max="3351" width="0.7109375" style="1" customWidth="1"/>
    <col min="3352" max="3352" width="3.7109375" style="1" customWidth="1"/>
    <col min="3353" max="3353" width="1.85546875" style="1" customWidth="1"/>
    <col min="3354" max="3354" width="5.28515625" style="1" customWidth="1"/>
    <col min="3355" max="3355" width="0.7109375" style="1" customWidth="1"/>
    <col min="3356" max="3356" width="3.7109375" style="1" customWidth="1"/>
    <col min="3357" max="3357" width="1.85546875" style="1" customWidth="1"/>
    <col min="3358" max="3358" width="7.140625" style="1" customWidth="1"/>
    <col min="3359" max="3359" width="5.5703125" style="1" customWidth="1"/>
    <col min="3360" max="3360" width="2" style="1" customWidth="1"/>
    <col min="3361" max="3361" width="11.7109375" style="1" customWidth="1"/>
    <col min="3362" max="3362" width="6.28515625" style="1" customWidth="1"/>
    <col min="3363" max="3363" width="11.5703125" style="1" customWidth="1"/>
    <col min="3364" max="3364" width="14.140625" style="1" bestFit="1" customWidth="1"/>
    <col min="3365" max="3365" width="10.7109375" style="1"/>
    <col min="3366" max="3366" width="15.28515625" style="1" customWidth="1"/>
    <col min="3367" max="3567" width="10.7109375" style="1"/>
    <col min="3568" max="3568" width="2.7109375" style="1" customWidth="1"/>
    <col min="3569" max="3569" width="1.85546875" style="1" customWidth="1"/>
    <col min="3570" max="3570" width="5.140625" style="1" customWidth="1"/>
    <col min="3571" max="3571" width="0.7109375" style="1" customWidth="1"/>
    <col min="3572" max="3572" width="4" style="1" bestFit="1" customWidth="1"/>
    <col min="3573" max="3573" width="1.7109375" style="1" customWidth="1"/>
    <col min="3574" max="3574" width="7" style="1" bestFit="1" customWidth="1"/>
    <col min="3575" max="3575" width="0.7109375" style="1" customWidth="1"/>
    <col min="3576" max="3576" width="4" style="1" bestFit="1" customWidth="1"/>
    <col min="3577" max="3577" width="1.85546875" style="1" customWidth="1"/>
    <col min="3578" max="3578" width="5.42578125" style="1" customWidth="1"/>
    <col min="3579" max="3579" width="0.7109375" style="1" customWidth="1"/>
    <col min="3580" max="3580" width="4" style="1" bestFit="1" customWidth="1"/>
    <col min="3581" max="3581" width="1.85546875" style="1" customWidth="1"/>
    <col min="3582" max="3582" width="5.7109375" style="1" customWidth="1"/>
    <col min="3583" max="3583" width="0.7109375" style="1" customWidth="1"/>
    <col min="3584" max="3584" width="2.7109375" style="1" customWidth="1"/>
    <col min="3585" max="3585" width="1.85546875" style="1" customWidth="1"/>
    <col min="3586" max="3586" width="6" style="1" customWidth="1"/>
    <col min="3587" max="3587" width="0.7109375" style="1" customWidth="1"/>
    <col min="3588" max="3588" width="3.28515625" style="1" customWidth="1"/>
    <col min="3589" max="3589" width="1.85546875" style="1" customWidth="1"/>
    <col min="3590" max="3590" width="5.28515625" style="1" customWidth="1"/>
    <col min="3591" max="3591" width="0.7109375" style="1" customWidth="1"/>
    <col min="3592" max="3592" width="2.85546875" style="1" customWidth="1"/>
    <col min="3593" max="3593" width="1.85546875" style="1" customWidth="1"/>
    <col min="3594" max="3594" width="6.140625" style="1" customWidth="1"/>
    <col min="3595" max="3595" width="0.7109375" style="1" customWidth="1"/>
    <col min="3596" max="3596" width="3.28515625" style="1" customWidth="1"/>
    <col min="3597" max="3597" width="1.85546875" style="1" customWidth="1"/>
    <col min="3598" max="3598" width="5.42578125" style="1" customWidth="1"/>
    <col min="3599" max="3599" width="0.7109375" style="1" customWidth="1"/>
    <col min="3600" max="3600" width="3.140625" style="1" customWidth="1"/>
    <col min="3601" max="3601" width="1.85546875" style="1" customWidth="1"/>
    <col min="3602" max="3602" width="6" style="1" customWidth="1"/>
    <col min="3603" max="3603" width="0.7109375" style="1" customWidth="1"/>
    <col min="3604" max="3604" width="3.42578125" style="1" customWidth="1"/>
    <col min="3605" max="3605" width="1.85546875" style="1" customWidth="1"/>
    <col min="3606" max="3606" width="5.5703125" style="1" customWidth="1"/>
    <col min="3607" max="3607" width="0.7109375" style="1" customWidth="1"/>
    <col min="3608" max="3608" width="3.7109375" style="1" customWidth="1"/>
    <col min="3609" max="3609" width="1.85546875" style="1" customWidth="1"/>
    <col min="3610" max="3610" width="5.28515625" style="1" customWidth="1"/>
    <col min="3611" max="3611" width="0.7109375" style="1" customWidth="1"/>
    <col min="3612" max="3612" width="3.7109375" style="1" customWidth="1"/>
    <col min="3613" max="3613" width="1.85546875" style="1" customWidth="1"/>
    <col min="3614" max="3614" width="7.140625" style="1" customWidth="1"/>
    <col min="3615" max="3615" width="5.5703125" style="1" customWidth="1"/>
    <col min="3616" max="3616" width="2" style="1" customWidth="1"/>
    <col min="3617" max="3617" width="11.7109375" style="1" customWidth="1"/>
    <col min="3618" max="3618" width="6.28515625" style="1" customWidth="1"/>
    <col min="3619" max="3619" width="11.5703125" style="1" customWidth="1"/>
    <col min="3620" max="3620" width="14.140625" style="1" bestFit="1" customWidth="1"/>
    <col min="3621" max="3621" width="10.7109375" style="1"/>
    <col min="3622" max="3622" width="15.28515625" style="1" customWidth="1"/>
    <col min="3623" max="3823" width="10.7109375" style="1"/>
    <col min="3824" max="3824" width="2.7109375" style="1" customWidth="1"/>
    <col min="3825" max="3825" width="1.85546875" style="1" customWidth="1"/>
    <col min="3826" max="3826" width="5.140625" style="1" customWidth="1"/>
    <col min="3827" max="3827" width="0.7109375" style="1" customWidth="1"/>
    <col min="3828" max="3828" width="4" style="1" bestFit="1" customWidth="1"/>
    <col min="3829" max="3829" width="1.7109375" style="1" customWidth="1"/>
    <col min="3830" max="3830" width="7" style="1" bestFit="1" customWidth="1"/>
    <col min="3831" max="3831" width="0.7109375" style="1" customWidth="1"/>
    <col min="3832" max="3832" width="4" style="1" bestFit="1" customWidth="1"/>
    <col min="3833" max="3833" width="1.85546875" style="1" customWidth="1"/>
    <col min="3834" max="3834" width="5.42578125" style="1" customWidth="1"/>
    <col min="3835" max="3835" width="0.7109375" style="1" customWidth="1"/>
    <col min="3836" max="3836" width="4" style="1" bestFit="1" customWidth="1"/>
    <col min="3837" max="3837" width="1.85546875" style="1" customWidth="1"/>
    <col min="3838" max="3838" width="5.7109375" style="1" customWidth="1"/>
    <col min="3839" max="3839" width="0.7109375" style="1" customWidth="1"/>
    <col min="3840" max="3840" width="2.7109375" style="1" customWidth="1"/>
    <col min="3841" max="3841" width="1.85546875" style="1" customWidth="1"/>
    <col min="3842" max="3842" width="6" style="1" customWidth="1"/>
    <col min="3843" max="3843" width="0.7109375" style="1" customWidth="1"/>
    <col min="3844" max="3844" width="3.28515625" style="1" customWidth="1"/>
    <col min="3845" max="3845" width="1.85546875" style="1" customWidth="1"/>
    <col min="3846" max="3846" width="5.28515625" style="1" customWidth="1"/>
    <col min="3847" max="3847" width="0.7109375" style="1" customWidth="1"/>
    <col min="3848" max="3848" width="2.85546875" style="1" customWidth="1"/>
    <col min="3849" max="3849" width="1.85546875" style="1" customWidth="1"/>
    <col min="3850" max="3850" width="6.140625" style="1" customWidth="1"/>
    <col min="3851" max="3851" width="0.7109375" style="1" customWidth="1"/>
    <col min="3852" max="3852" width="3.28515625" style="1" customWidth="1"/>
    <col min="3853" max="3853" width="1.85546875" style="1" customWidth="1"/>
    <col min="3854" max="3854" width="5.42578125" style="1" customWidth="1"/>
    <col min="3855" max="3855" width="0.7109375" style="1" customWidth="1"/>
    <col min="3856" max="3856" width="3.140625" style="1" customWidth="1"/>
    <col min="3857" max="3857" width="1.85546875" style="1" customWidth="1"/>
    <col min="3858" max="3858" width="6" style="1" customWidth="1"/>
    <col min="3859" max="3859" width="0.7109375" style="1" customWidth="1"/>
    <col min="3860" max="3860" width="3.42578125" style="1" customWidth="1"/>
    <col min="3861" max="3861" width="1.85546875" style="1" customWidth="1"/>
    <col min="3862" max="3862" width="5.5703125" style="1" customWidth="1"/>
    <col min="3863" max="3863" width="0.7109375" style="1" customWidth="1"/>
    <col min="3864" max="3864" width="3.7109375" style="1" customWidth="1"/>
    <col min="3865" max="3865" width="1.85546875" style="1" customWidth="1"/>
    <col min="3866" max="3866" width="5.28515625" style="1" customWidth="1"/>
    <col min="3867" max="3867" width="0.7109375" style="1" customWidth="1"/>
    <col min="3868" max="3868" width="3.7109375" style="1" customWidth="1"/>
    <col min="3869" max="3869" width="1.85546875" style="1" customWidth="1"/>
    <col min="3870" max="3870" width="7.140625" style="1" customWidth="1"/>
    <col min="3871" max="3871" width="5.5703125" style="1" customWidth="1"/>
    <col min="3872" max="3872" width="2" style="1" customWidth="1"/>
    <col min="3873" max="3873" width="11.7109375" style="1" customWidth="1"/>
    <col min="3874" max="3874" width="6.28515625" style="1" customWidth="1"/>
    <col min="3875" max="3875" width="11.5703125" style="1" customWidth="1"/>
    <col min="3876" max="3876" width="14.140625" style="1" bestFit="1" customWidth="1"/>
    <col min="3877" max="3877" width="10.7109375" style="1"/>
    <col min="3878" max="3878" width="15.28515625" style="1" customWidth="1"/>
    <col min="3879" max="4079" width="10.7109375" style="1"/>
    <col min="4080" max="4080" width="2.7109375" style="1" customWidth="1"/>
    <col min="4081" max="4081" width="1.85546875" style="1" customWidth="1"/>
    <col min="4082" max="4082" width="5.140625" style="1" customWidth="1"/>
    <col min="4083" max="4083" width="0.7109375" style="1" customWidth="1"/>
    <col min="4084" max="4084" width="4" style="1" bestFit="1" customWidth="1"/>
    <col min="4085" max="4085" width="1.7109375" style="1" customWidth="1"/>
    <col min="4086" max="4086" width="7" style="1" bestFit="1" customWidth="1"/>
    <col min="4087" max="4087" width="0.7109375" style="1" customWidth="1"/>
    <col min="4088" max="4088" width="4" style="1" bestFit="1" customWidth="1"/>
    <col min="4089" max="4089" width="1.85546875" style="1" customWidth="1"/>
    <col min="4090" max="4090" width="5.42578125" style="1" customWidth="1"/>
    <col min="4091" max="4091" width="0.7109375" style="1" customWidth="1"/>
    <col min="4092" max="4092" width="4" style="1" bestFit="1" customWidth="1"/>
    <col min="4093" max="4093" width="1.85546875" style="1" customWidth="1"/>
    <col min="4094" max="4094" width="5.7109375" style="1" customWidth="1"/>
    <col min="4095" max="4095" width="0.7109375" style="1" customWidth="1"/>
    <col min="4096" max="4096" width="2.7109375" style="1" customWidth="1"/>
    <col min="4097" max="4097" width="1.85546875" style="1" customWidth="1"/>
    <col min="4098" max="4098" width="6" style="1" customWidth="1"/>
    <col min="4099" max="4099" width="0.7109375" style="1" customWidth="1"/>
    <col min="4100" max="4100" width="3.28515625" style="1" customWidth="1"/>
    <col min="4101" max="4101" width="1.85546875" style="1" customWidth="1"/>
    <col min="4102" max="4102" width="5.28515625" style="1" customWidth="1"/>
    <col min="4103" max="4103" width="0.7109375" style="1" customWidth="1"/>
    <col min="4104" max="4104" width="2.85546875" style="1" customWidth="1"/>
    <col min="4105" max="4105" width="1.85546875" style="1" customWidth="1"/>
    <col min="4106" max="4106" width="6.140625" style="1" customWidth="1"/>
    <col min="4107" max="4107" width="0.7109375" style="1" customWidth="1"/>
    <col min="4108" max="4108" width="3.28515625" style="1" customWidth="1"/>
    <col min="4109" max="4109" width="1.85546875" style="1" customWidth="1"/>
    <col min="4110" max="4110" width="5.42578125" style="1" customWidth="1"/>
    <col min="4111" max="4111" width="0.7109375" style="1" customWidth="1"/>
    <col min="4112" max="4112" width="3.140625" style="1" customWidth="1"/>
    <col min="4113" max="4113" width="1.85546875" style="1" customWidth="1"/>
    <col min="4114" max="4114" width="6" style="1" customWidth="1"/>
    <col min="4115" max="4115" width="0.7109375" style="1" customWidth="1"/>
    <col min="4116" max="4116" width="3.42578125" style="1" customWidth="1"/>
    <col min="4117" max="4117" width="1.85546875" style="1" customWidth="1"/>
    <col min="4118" max="4118" width="5.5703125" style="1" customWidth="1"/>
    <col min="4119" max="4119" width="0.7109375" style="1" customWidth="1"/>
    <col min="4120" max="4120" width="3.7109375" style="1" customWidth="1"/>
    <col min="4121" max="4121" width="1.85546875" style="1" customWidth="1"/>
    <col min="4122" max="4122" width="5.28515625" style="1" customWidth="1"/>
    <col min="4123" max="4123" width="0.7109375" style="1" customWidth="1"/>
    <col min="4124" max="4124" width="3.7109375" style="1" customWidth="1"/>
    <col min="4125" max="4125" width="1.85546875" style="1" customWidth="1"/>
    <col min="4126" max="4126" width="7.140625" style="1" customWidth="1"/>
    <col min="4127" max="4127" width="5.5703125" style="1" customWidth="1"/>
    <col min="4128" max="4128" width="2" style="1" customWidth="1"/>
    <col min="4129" max="4129" width="11.7109375" style="1" customWidth="1"/>
    <col min="4130" max="4130" width="6.28515625" style="1" customWidth="1"/>
    <col min="4131" max="4131" width="11.5703125" style="1" customWidth="1"/>
    <col min="4132" max="4132" width="14.140625" style="1" bestFit="1" customWidth="1"/>
    <col min="4133" max="4133" width="10.7109375" style="1"/>
    <col min="4134" max="4134" width="15.28515625" style="1" customWidth="1"/>
    <col min="4135" max="4335" width="10.7109375" style="1"/>
    <col min="4336" max="4336" width="2.7109375" style="1" customWidth="1"/>
    <col min="4337" max="4337" width="1.85546875" style="1" customWidth="1"/>
    <col min="4338" max="4338" width="5.140625" style="1" customWidth="1"/>
    <col min="4339" max="4339" width="0.7109375" style="1" customWidth="1"/>
    <col min="4340" max="4340" width="4" style="1" bestFit="1" customWidth="1"/>
    <col min="4341" max="4341" width="1.7109375" style="1" customWidth="1"/>
    <col min="4342" max="4342" width="7" style="1" bestFit="1" customWidth="1"/>
    <col min="4343" max="4343" width="0.7109375" style="1" customWidth="1"/>
    <col min="4344" max="4344" width="4" style="1" bestFit="1" customWidth="1"/>
    <col min="4345" max="4345" width="1.85546875" style="1" customWidth="1"/>
    <col min="4346" max="4346" width="5.42578125" style="1" customWidth="1"/>
    <col min="4347" max="4347" width="0.7109375" style="1" customWidth="1"/>
    <col min="4348" max="4348" width="4" style="1" bestFit="1" customWidth="1"/>
    <col min="4349" max="4349" width="1.85546875" style="1" customWidth="1"/>
    <col min="4350" max="4350" width="5.7109375" style="1" customWidth="1"/>
    <col min="4351" max="4351" width="0.7109375" style="1" customWidth="1"/>
    <col min="4352" max="4352" width="2.7109375" style="1" customWidth="1"/>
    <col min="4353" max="4353" width="1.85546875" style="1" customWidth="1"/>
    <col min="4354" max="4354" width="6" style="1" customWidth="1"/>
    <col min="4355" max="4355" width="0.7109375" style="1" customWidth="1"/>
    <col min="4356" max="4356" width="3.28515625" style="1" customWidth="1"/>
    <col min="4357" max="4357" width="1.85546875" style="1" customWidth="1"/>
    <col min="4358" max="4358" width="5.28515625" style="1" customWidth="1"/>
    <col min="4359" max="4359" width="0.7109375" style="1" customWidth="1"/>
    <col min="4360" max="4360" width="2.85546875" style="1" customWidth="1"/>
    <col min="4361" max="4361" width="1.85546875" style="1" customWidth="1"/>
    <col min="4362" max="4362" width="6.140625" style="1" customWidth="1"/>
    <col min="4363" max="4363" width="0.7109375" style="1" customWidth="1"/>
    <col min="4364" max="4364" width="3.28515625" style="1" customWidth="1"/>
    <col min="4365" max="4365" width="1.85546875" style="1" customWidth="1"/>
    <col min="4366" max="4366" width="5.42578125" style="1" customWidth="1"/>
    <col min="4367" max="4367" width="0.7109375" style="1" customWidth="1"/>
    <col min="4368" max="4368" width="3.140625" style="1" customWidth="1"/>
    <col min="4369" max="4369" width="1.85546875" style="1" customWidth="1"/>
    <col min="4370" max="4370" width="6" style="1" customWidth="1"/>
    <col min="4371" max="4371" width="0.7109375" style="1" customWidth="1"/>
    <col min="4372" max="4372" width="3.42578125" style="1" customWidth="1"/>
    <col min="4373" max="4373" width="1.85546875" style="1" customWidth="1"/>
    <col min="4374" max="4374" width="5.5703125" style="1" customWidth="1"/>
    <col min="4375" max="4375" width="0.7109375" style="1" customWidth="1"/>
    <col min="4376" max="4376" width="3.7109375" style="1" customWidth="1"/>
    <col min="4377" max="4377" width="1.85546875" style="1" customWidth="1"/>
    <col min="4378" max="4378" width="5.28515625" style="1" customWidth="1"/>
    <col min="4379" max="4379" width="0.7109375" style="1" customWidth="1"/>
    <col min="4380" max="4380" width="3.7109375" style="1" customWidth="1"/>
    <col min="4381" max="4381" width="1.85546875" style="1" customWidth="1"/>
    <col min="4382" max="4382" width="7.140625" style="1" customWidth="1"/>
    <col min="4383" max="4383" width="5.5703125" style="1" customWidth="1"/>
    <col min="4384" max="4384" width="2" style="1" customWidth="1"/>
    <col min="4385" max="4385" width="11.7109375" style="1" customWidth="1"/>
    <col min="4386" max="4386" width="6.28515625" style="1" customWidth="1"/>
    <col min="4387" max="4387" width="11.5703125" style="1" customWidth="1"/>
    <col min="4388" max="4388" width="14.140625" style="1" bestFit="1" customWidth="1"/>
    <col min="4389" max="4389" width="10.7109375" style="1"/>
    <col min="4390" max="4390" width="15.28515625" style="1" customWidth="1"/>
    <col min="4391" max="4591" width="10.7109375" style="1"/>
    <col min="4592" max="4592" width="2.7109375" style="1" customWidth="1"/>
    <col min="4593" max="4593" width="1.85546875" style="1" customWidth="1"/>
    <col min="4594" max="4594" width="5.140625" style="1" customWidth="1"/>
    <col min="4595" max="4595" width="0.7109375" style="1" customWidth="1"/>
    <col min="4596" max="4596" width="4" style="1" bestFit="1" customWidth="1"/>
    <col min="4597" max="4597" width="1.7109375" style="1" customWidth="1"/>
    <col min="4598" max="4598" width="7" style="1" bestFit="1" customWidth="1"/>
    <col min="4599" max="4599" width="0.7109375" style="1" customWidth="1"/>
    <col min="4600" max="4600" width="4" style="1" bestFit="1" customWidth="1"/>
    <col min="4601" max="4601" width="1.85546875" style="1" customWidth="1"/>
    <col min="4602" max="4602" width="5.42578125" style="1" customWidth="1"/>
    <col min="4603" max="4603" width="0.7109375" style="1" customWidth="1"/>
    <col min="4604" max="4604" width="4" style="1" bestFit="1" customWidth="1"/>
    <col min="4605" max="4605" width="1.85546875" style="1" customWidth="1"/>
    <col min="4606" max="4606" width="5.7109375" style="1" customWidth="1"/>
    <col min="4607" max="4607" width="0.7109375" style="1" customWidth="1"/>
    <col min="4608" max="4608" width="2.7109375" style="1" customWidth="1"/>
    <col min="4609" max="4609" width="1.85546875" style="1" customWidth="1"/>
    <col min="4610" max="4610" width="6" style="1" customWidth="1"/>
    <col min="4611" max="4611" width="0.7109375" style="1" customWidth="1"/>
    <col min="4612" max="4612" width="3.28515625" style="1" customWidth="1"/>
    <col min="4613" max="4613" width="1.85546875" style="1" customWidth="1"/>
    <col min="4614" max="4614" width="5.28515625" style="1" customWidth="1"/>
    <col min="4615" max="4615" width="0.7109375" style="1" customWidth="1"/>
    <col min="4616" max="4616" width="2.85546875" style="1" customWidth="1"/>
    <col min="4617" max="4617" width="1.85546875" style="1" customWidth="1"/>
    <col min="4618" max="4618" width="6.140625" style="1" customWidth="1"/>
    <col min="4619" max="4619" width="0.7109375" style="1" customWidth="1"/>
    <col min="4620" max="4620" width="3.28515625" style="1" customWidth="1"/>
    <col min="4621" max="4621" width="1.85546875" style="1" customWidth="1"/>
    <col min="4622" max="4622" width="5.42578125" style="1" customWidth="1"/>
    <col min="4623" max="4623" width="0.7109375" style="1" customWidth="1"/>
    <col min="4624" max="4624" width="3.140625" style="1" customWidth="1"/>
    <col min="4625" max="4625" width="1.85546875" style="1" customWidth="1"/>
    <col min="4626" max="4626" width="6" style="1" customWidth="1"/>
    <col min="4627" max="4627" width="0.7109375" style="1" customWidth="1"/>
    <col min="4628" max="4628" width="3.42578125" style="1" customWidth="1"/>
    <col min="4629" max="4629" width="1.85546875" style="1" customWidth="1"/>
    <col min="4630" max="4630" width="5.5703125" style="1" customWidth="1"/>
    <col min="4631" max="4631" width="0.7109375" style="1" customWidth="1"/>
    <col min="4632" max="4632" width="3.7109375" style="1" customWidth="1"/>
    <col min="4633" max="4633" width="1.85546875" style="1" customWidth="1"/>
    <col min="4634" max="4634" width="5.28515625" style="1" customWidth="1"/>
    <col min="4635" max="4635" width="0.7109375" style="1" customWidth="1"/>
    <col min="4636" max="4636" width="3.7109375" style="1" customWidth="1"/>
    <col min="4637" max="4637" width="1.85546875" style="1" customWidth="1"/>
    <col min="4638" max="4638" width="7.140625" style="1" customWidth="1"/>
    <col min="4639" max="4639" width="5.5703125" style="1" customWidth="1"/>
    <col min="4640" max="4640" width="2" style="1" customWidth="1"/>
    <col min="4641" max="4641" width="11.7109375" style="1" customWidth="1"/>
    <col min="4642" max="4642" width="6.28515625" style="1" customWidth="1"/>
    <col min="4643" max="4643" width="11.5703125" style="1" customWidth="1"/>
    <col min="4644" max="4644" width="14.140625" style="1" bestFit="1" customWidth="1"/>
    <col min="4645" max="4645" width="10.7109375" style="1"/>
    <col min="4646" max="4646" width="15.28515625" style="1" customWidth="1"/>
    <col min="4647" max="4847" width="10.7109375" style="1"/>
    <col min="4848" max="4848" width="2.7109375" style="1" customWidth="1"/>
    <col min="4849" max="4849" width="1.85546875" style="1" customWidth="1"/>
    <col min="4850" max="4850" width="5.140625" style="1" customWidth="1"/>
    <col min="4851" max="4851" width="0.7109375" style="1" customWidth="1"/>
    <col min="4852" max="4852" width="4" style="1" bestFit="1" customWidth="1"/>
    <col min="4853" max="4853" width="1.7109375" style="1" customWidth="1"/>
    <col min="4854" max="4854" width="7" style="1" bestFit="1" customWidth="1"/>
    <col min="4855" max="4855" width="0.7109375" style="1" customWidth="1"/>
    <col min="4856" max="4856" width="4" style="1" bestFit="1" customWidth="1"/>
    <col min="4857" max="4857" width="1.85546875" style="1" customWidth="1"/>
    <col min="4858" max="4858" width="5.42578125" style="1" customWidth="1"/>
    <col min="4859" max="4859" width="0.7109375" style="1" customWidth="1"/>
    <col min="4860" max="4860" width="4" style="1" bestFit="1" customWidth="1"/>
    <col min="4861" max="4861" width="1.85546875" style="1" customWidth="1"/>
    <col min="4862" max="4862" width="5.7109375" style="1" customWidth="1"/>
    <col min="4863" max="4863" width="0.7109375" style="1" customWidth="1"/>
    <col min="4864" max="4864" width="2.7109375" style="1" customWidth="1"/>
    <col min="4865" max="4865" width="1.85546875" style="1" customWidth="1"/>
    <col min="4866" max="4866" width="6" style="1" customWidth="1"/>
    <col min="4867" max="4867" width="0.7109375" style="1" customWidth="1"/>
    <col min="4868" max="4868" width="3.28515625" style="1" customWidth="1"/>
    <col min="4869" max="4869" width="1.85546875" style="1" customWidth="1"/>
    <col min="4870" max="4870" width="5.28515625" style="1" customWidth="1"/>
    <col min="4871" max="4871" width="0.7109375" style="1" customWidth="1"/>
    <col min="4872" max="4872" width="2.85546875" style="1" customWidth="1"/>
    <col min="4873" max="4873" width="1.85546875" style="1" customWidth="1"/>
    <col min="4874" max="4874" width="6.140625" style="1" customWidth="1"/>
    <col min="4875" max="4875" width="0.7109375" style="1" customWidth="1"/>
    <col min="4876" max="4876" width="3.28515625" style="1" customWidth="1"/>
    <col min="4877" max="4877" width="1.85546875" style="1" customWidth="1"/>
    <col min="4878" max="4878" width="5.42578125" style="1" customWidth="1"/>
    <col min="4879" max="4879" width="0.7109375" style="1" customWidth="1"/>
    <col min="4880" max="4880" width="3.140625" style="1" customWidth="1"/>
    <col min="4881" max="4881" width="1.85546875" style="1" customWidth="1"/>
    <col min="4882" max="4882" width="6" style="1" customWidth="1"/>
    <col min="4883" max="4883" width="0.7109375" style="1" customWidth="1"/>
    <col min="4884" max="4884" width="3.42578125" style="1" customWidth="1"/>
    <col min="4885" max="4885" width="1.85546875" style="1" customWidth="1"/>
    <col min="4886" max="4886" width="5.5703125" style="1" customWidth="1"/>
    <col min="4887" max="4887" width="0.7109375" style="1" customWidth="1"/>
    <col min="4888" max="4888" width="3.7109375" style="1" customWidth="1"/>
    <col min="4889" max="4889" width="1.85546875" style="1" customWidth="1"/>
    <col min="4890" max="4890" width="5.28515625" style="1" customWidth="1"/>
    <col min="4891" max="4891" width="0.7109375" style="1" customWidth="1"/>
    <col min="4892" max="4892" width="3.7109375" style="1" customWidth="1"/>
    <col min="4893" max="4893" width="1.85546875" style="1" customWidth="1"/>
    <col min="4894" max="4894" width="7.140625" style="1" customWidth="1"/>
    <col min="4895" max="4895" width="5.5703125" style="1" customWidth="1"/>
    <col min="4896" max="4896" width="2" style="1" customWidth="1"/>
    <col min="4897" max="4897" width="11.7109375" style="1" customWidth="1"/>
    <col min="4898" max="4898" width="6.28515625" style="1" customWidth="1"/>
    <col min="4899" max="4899" width="11.5703125" style="1" customWidth="1"/>
    <col min="4900" max="4900" width="14.140625" style="1" bestFit="1" customWidth="1"/>
    <col min="4901" max="4901" width="10.7109375" style="1"/>
    <col min="4902" max="4902" width="15.28515625" style="1" customWidth="1"/>
    <col min="4903" max="5103" width="10.7109375" style="1"/>
    <col min="5104" max="5104" width="2.7109375" style="1" customWidth="1"/>
    <col min="5105" max="5105" width="1.85546875" style="1" customWidth="1"/>
    <col min="5106" max="5106" width="5.140625" style="1" customWidth="1"/>
    <col min="5107" max="5107" width="0.7109375" style="1" customWidth="1"/>
    <col min="5108" max="5108" width="4" style="1" bestFit="1" customWidth="1"/>
    <col min="5109" max="5109" width="1.7109375" style="1" customWidth="1"/>
    <col min="5110" max="5110" width="7" style="1" bestFit="1" customWidth="1"/>
    <col min="5111" max="5111" width="0.7109375" style="1" customWidth="1"/>
    <col min="5112" max="5112" width="4" style="1" bestFit="1" customWidth="1"/>
    <col min="5113" max="5113" width="1.85546875" style="1" customWidth="1"/>
    <col min="5114" max="5114" width="5.42578125" style="1" customWidth="1"/>
    <col min="5115" max="5115" width="0.7109375" style="1" customWidth="1"/>
    <col min="5116" max="5116" width="4" style="1" bestFit="1" customWidth="1"/>
    <col min="5117" max="5117" width="1.85546875" style="1" customWidth="1"/>
    <col min="5118" max="5118" width="5.7109375" style="1" customWidth="1"/>
    <col min="5119" max="5119" width="0.7109375" style="1" customWidth="1"/>
    <col min="5120" max="5120" width="2.7109375" style="1" customWidth="1"/>
    <col min="5121" max="5121" width="1.85546875" style="1" customWidth="1"/>
    <col min="5122" max="5122" width="6" style="1" customWidth="1"/>
    <col min="5123" max="5123" width="0.7109375" style="1" customWidth="1"/>
    <col min="5124" max="5124" width="3.28515625" style="1" customWidth="1"/>
    <col min="5125" max="5125" width="1.85546875" style="1" customWidth="1"/>
    <col min="5126" max="5126" width="5.28515625" style="1" customWidth="1"/>
    <col min="5127" max="5127" width="0.7109375" style="1" customWidth="1"/>
    <col min="5128" max="5128" width="2.85546875" style="1" customWidth="1"/>
    <col min="5129" max="5129" width="1.85546875" style="1" customWidth="1"/>
    <col min="5130" max="5130" width="6.140625" style="1" customWidth="1"/>
    <col min="5131" max="5131" width="0.7109375" style="1" customWidth="1"/>
    <col min="5132" max="5132" width="3.28515625" style="1" customWidth="1"/>
    <col min="5133" max="5133" width="1.85546875" style="1" customWidth="1"/>
    <col min="5134" max="5134" width="5.42578125" style="1" customWidth="1"/>
    <col min="5135" max="5135" width="0.7109375" style="1" customWidth="1"/>
    <col min="5136" max="5136" width="3.140625" style="1" customWidth="1"/>
    <col min="5137" max="5137" width="1.85546875" style="1" customWidth="1"/>
    <col min="5138" max="5138" width="6" style="1" customWidth="1"/>
    <col min="5139" max="5139" width="0.7109375" style="1" customWidth="1"/>
    <col min="5140" max="5140" width="3.42578125" style="1" customWidth="1"/>
    <col min="5141" max="5141" width="1.85546875" style="1" customWidth="1"/>
    <col min="5142" max="5142" width="5.5703125" style="1" customWidth="1"/>
    <col min="5143" max="5143" width="0.7109375" style="1" customWidth="1"/>
    <col min="5144" max="5144" width="3.7109375" style="1" customWidth="1"/>
    <col min="5145" max="5145" width="1.85546875" style="1" customWidth="1"/>
    <col min="5146" max="5146" width="5.28515625" style="1" customWidth="1"/>
    <col min="5147" max="5147" width="0.7109375" style="1" customWidth="1"/>
    <col min="5148" max="5148" width="3.7109375" style="1" customWidth="1"/>
    <col min="5149" max="5149" width="1.85546875" style="1" customWidth="1"/>
    <col min="5150" max="5150" width="7.140625" style="1" customWidth="1"/>
    <col min="5151" max="5151" width="5.5703125" style="1" customWidth="1"/>
    <col min="5152" max="5152" width="2" style="1" customWidth="1"/>
    <col min="5153" max="5153" width="11.7109375" style="1" customWidth="1"/>
    <col min="5154" max="5154" width="6.28515625" style="1" customWidth="1"/>
    <col min="5155" max="5155" width="11.5703125" style="1" customWidth="1"/>
    <col min="5156" max="5156" width="14.140625" style="1" bestFit="1" customWidth="1"/>
    <col min="5157" max="5157" width="10.7109375" style="1"/>
    <col min="5158" max="5158" width="15.28515625" style="1" customWidth="1"/>
    <col min="5159" max="5359" width="10.7109375" style="1"/>
    <col min="5360" max="5360" width="2.7109375" style="1" customWidth="1"/>
    <col min="5361" max="5361" width="1.85546875" style="1" customWidth="1"/>
    <col min="5362" max="5362" width="5.140625" style="1" customWidth="1"/>
    <col min="5363" max="5363" width="0.7109375" style="1" customWidth="1"/>
    <col min="5364" max="5364" width="4" style="1" bestFit="1" customWidth="1"/>
    <col min="5365" max="5365" width="1.7109375" style="1" customWidth="1"/>
    <col min="5366" max="5366" width="7" style="1" bestFit="1" customWidth="1"/>
    <col min="5367" max="5367" width="0.7109375" style="1" customWidth="1"/>
    <col min="5368" max="5368" width="4" style="1" bestFit="1" customWidth="1"/>
    <col min="5369" max="5369" width="1.85546875" style="1" customWidth="1"/>
    <col min="5370" max="5370" width="5.42578125" style="1" customWidth="1"/>
    <col min="5371" max="5371" width="0.7109375" style="1" customWidth="1"/>
    <col min="5372" max="5372" width="4" style="1" bestFit="1" customWidth="1"/>
    <col min="5373" max="5373" width="1.85546875" style="1" customWidth="1"/>
    <col min="5374" max="5374" width="5.7109375" style="1" customWidth="1"/>
    <col min="5375" max="5375" width="0.7109375" style="1" customWidth="1"/>
    <col min="5376" max="5376" width="2.7109375" style="1" customWidth="1"/>
    <col min="5377" max="5377" width="1.85546875" style="1" customWidth="1"/>
    <col min="5378" max="5378" width="6" style="1" customWidth="1"/>
    <col min="5379" max="5379" width="0.7109375" style="1" customWidth="1"/>
    <col min="5380" max="5380" width="3.28515625" style="1" customWidth="1"/>
    <col min="5381" max="5381" width="1.85546875" style="1" customWidth="1"/>
    <col min="5382" max="5382" width="5.28515625" style="1" customWidth="1"/>
    <col min="5383" max="5383" width="0.7109375" style="1" customWidth="1"/>
    <col min="5384" max="5384" width="2.85546875" style="1" customWidth="1"/>
    <col min="5385" max="5385" width="1.85546875" style="1" customWidth="1"/>
    <col min="5386" max="5386" width="6.140625" style="1" customWidth="1"/>
    <col min="5387" max="5387" width="0.7109375" style="1" customWidth="1"/>
    <col min="5388" max="5388" width="3.28515625" style="1" customWidth="1"/>
    <col min="5389" max="5389" width="1.85546875" style="1" customWidth="1"/>
    <col min="5390" max="5390" width="5.42578125" style="1" customWidth="1"/>
    <col min="5391" max="5391" width="0.7109375" style="1" customWidth="1"/>
    <col min="5392" max="5392" width="3.140625" style="1" customWidth="1"/>
    <col min="5393" max="5393" width="1.85546875" style="1" customWidth="1"/>
    <col min="5394" max="5394" width="6" style="1" customWidth="1"/>
    <col min="5395" max="5395" width="0.7109375" style="1" customWidth="1"/>
    <col min="5396" max="5396" width="3.42578125" style="1" customWidth="1"/>
    <col min="5397" max="5397" width="1.85546875" style="1" customWidth="1"/>
    <col min="5398" max="5398" width="5.5703125" style="1" customWidth="1"/>
    <col min="5399" max="5399" width="0.7109375" style="1" customWidth="1"/>
    <col min="5400" max="5400" width="3.7109375" style="1" customWidth="1"/>
    <col min="5401" max="5401" width="1.85546875" style="1" customWidth="1"/>
    <col min="5402" max="5402" width="5.28515625" style="1" customWidth="1"/>
    <col min="5403" max="5403" width="0.7109375" style="1" customWidth="1"/>
    <col min="5404" max="5404" width="3.7109375" style="1" customWidth="1"/>
    <col min="5405" max="5405" width="1.85546875" style="1" customWidth="1"/>
    <col min="5406" max="5406" width="7.140625" style="1" customWidth="1"/>
    <col min="5407" max="5407" width="5.5703125" style="1" customWidth="1"/>
    <col min="5408" max="5408" width="2" style="1" customWidth="1"/>
    <col min="5409" max="5409" width="11.7109375" style="1" customWidth="1"/>
    <col min="5410" max="5410" width="6.28515625" style="1" customWidth="1"/>
    <col min="5411" max="5411" width="11.5703125" style="1" customWidth="1"/>
    <col min="5412" max="5412" width="14.140625" style="1" bestFit="1" customWidth="1"/>
    <col min="5413" max="5413" width="10.7109375" style="1"/>
    <col min="5414" max="5414" width="15.28515625" style="1" customWidth="1"/>
    <col min="5415" max="5615" width="10.7109375" style="1"/>
    <col min="5616" max="5616" width="2.7109375" style="1" customWidth="1"/>
    <col min="5617" max="5617" width="1.85546875" style="1" customWidth="1"/>
    <col min="5618" max="5618" width="5.140625" style="1" customWidth="1"/>
    <col min="5619" max="5619" width="0.7109375" style="1" customWidth="1"/>
    <col min="5620" max="5620" width="4" style="1" bestFit="1" customWidth="1"/>
    <col min="5621" max="5621" width="1.7109375" style="1" customWidth="1"/>
    <col min="5622" max="5622" width="7" style="1" bestFit="1" customWidth="1"/>
    <col min="5623" max="5623" width="0.7109375" style="1" customWidth="1"/>
    <col min="5624" max="5624" width="4" style="1" bestFit="1" customWidth="1"/>
    <col min="5625" max="5625" width="1.85546875" style="1" customWidth="1"/>
    <col min="5626" max="5626" width="5.42578125" style="1" customWidth="1"/>
    <col min="5627" max="5627" width="0.7109375" style="1" customWidth="1"/>
    <col min="5628" max="5628" width="4" style="1" bestFit="1" customWidth="1"/>
    <col min="5629" max="5629" width="1.85546875" style="1" customWidth="1"/>
    <col min="5630" max="5630" width="5.7109375" style="1" customWidth="1"/>
    <col min="5631" max="5631" width="0.7109375" style="1" customWidth="1"/>
    <col min="5632" max="5632" width="2.7109375" style="1" customWidth="1"/>
    <col min="5633" max="5633" width="1.85546875" style="1" customWidth="1"/>
    <col min="5634" max="5634" width="6" style="1" customWidth="1"/>
    <col min="5635" max="5635" width="0.7109375" style="1" customWidth="1"/>
    <col min="5636" max="5636" width="3.28515625" style="1" customWidth="1"/>
    <col min="5637" max="5637" width="1.85546875" style="1" customWidth="1"/>
    <col min="5638" max="5638" width="5.28515625" style="1" customWidth="1"/>
    <col min="5639" max="5639" width="0.7109375" style="1" customWidth="1"/>
    <col min="5640" max="5640" width="2.85546875" style="1" customWidth="1"/>
    <col min="5641" max="5641" width="1.85546875" style="1" customWidth="1"/>
    <col min="5642" max="5642" width="6.140625" style="1" customWidth="1"/>
    <col min="5643" max="5643" width="0.7109375" style="1" customWidth="1"/>
    <col min="5644" max="5644" width="3.28515625" style="1" customWidth="1"/>
    <col min="5645" max="5645" width="1.85546875" style="1" customWidth="1"/>
    <col min="5646" max="5646" width="5.42578125" style="1" customWidth="1"/>
    <col min="5647" max="5647" width="0.7109375" style="1" customWidth="1"/>
    <col min="5648" max="5648" width="3.140625" style="1" customWidth="1"/>
    <col min="5649" max="5649" width="1.85546875" style="1" customWidth="1"/>
    <col min="5650" max="5650" width="6" style="1" customWidth="1"/>
    <col min="5651" max="5651" width="0.7109375" style="1" customWidth="1"/>
    <col min="5652" max="5652" width="3.42578125" style="1" customWidth="1"/>
    <col min="5653" max="5653" width="1.85546875" style="1" customWidth="1"/>
    <col min="5654" max="5654" width="5.5703125" style="1" customWidth="1"/>
    <col min="5655" max="5655" width="0.7109375" style="1" customWidth="1"/>
    <col min="5656" max="5656" width="3.7109375" style="1" customWidth="1"/>
    <col min="5657" max="5657" width="1.85546875" style="1" customWidth="1"/>
    <col min="5658" max="5658" width="5.28515625" style="1" customWidth="1"/>
    <col min="5659" max="5659" width="0.7109375" style="1" customWidth="1"/>
    <col min="5660" max="5660" width="3.7109375" style="1" customWidth="1"/>
    <col min="5661" max="5661" width="1.85546875" style="1" customWidth="1"/>
    <col min="5662" max="5662" width="7.140625" style="1" customWidth="1"/>
    <col min="5663" max="5663" width="5.5703125" style="1" customWidth="1"/>
    <col min="5664" max="5664" width="2" style="1" customWidth="1"/>
    <col min="5665" max="5665" width="11.7109375" style="1" customWidth="1"/>
    <col min="5666" max="5666" width="6.28515625" style="1" customWidth="1"/>
    <col min="5667" max="5667" width="11.5703125" style="1" customWidth="1"/>
    <col min="5668" max="5668" width="14.140625" style="1" bestFit="1" customWidth="1"/>
    <col min="5669" max="5669" width="10.7109375" style="1"/>
    <col min="5670" max="5670" width="15.28515625" style="1" customWidth="1"/>
    <col min="5671" max="5871" width="10.7109375" style="1"/>
    <col min="5872" max="5872" width="2.7109375" style="1" customWidth="1"/>
    <col min="5873" max="5873" width="1.85546875" style="1" customWidth="1"/>
    <col min="5874" max="5874" width="5.140625" style="1" customWidth="1"/>
    <col min="5875" max="5875" width="0.7109375" style="1" customWidth="1"/>
    <col min="5876" max="5876" width="4" style="1" bestFit="1" customWidth="1"/>
    <col min="5877" max="5877" width="1.7109375" style="1" customWidth="1"/>
    <col min="5878" max="5878" width="7" style="1" bestFit="1" customWidth="1"/>
    <col min="5879" max="5879" width="0.7109375" style="1" customWidth="1"/>
    <col min="5880" max="5880" width="4" style="1" bestFit="1" customWidth="1"/>
    <col min="5881" max="5881" width="1.85546875" style="1" customWidth="1"/>
    <col min="5882" max="5882" width="5.42578125" style="1" customWidth="1"/>
    <col min="5883" max="5883" width="0.7109375" style="1" customWidth="1"/>
    <col min="5884" max="5884" width="4" style="1" bestFit="1" customWidth="1"/>
    <col min="5885" max="5885" width="1.85546875" style="1" customWidth="1"/>
    <col min="5886" max="5886" width="5.7109375" style="1" customWidth="1"/>
    <col min="5887" max="5887" width="0.7109375" style="1" customWidth="1"/>
    <col min="5888" max="5888" width="2.7109375" style="1" customWidth="1"/>
    <col min="5889" max="5889" width="1.85546875" style="1" customWidth="1"/>
    <col min="5890" max="5890" width="6" style="1" customWidth="1"/>
    <col min="5891" max="5891" width="0.7109375" style="1" customWidth="1"/>
    <col min="5892" max="5892" width="3.28515625" style="1" customWidth="1"/>
    <col min="5893" max="5893" width="1.85546875" style="1" customWidth="1"/>
    <col min="5894" max="5894" width="5.28515625" style="1" customWidth="1"/>
    <col min="5895" max="5895" width="0.7109375" style="1" customWidth="1"/>
    <col min="5896" max="5896" width="2.85546875" style="1" customWidth="1"/>
    <col min="5897" max="5897" width="1.85546875" style="1" customWidth="1"/>
    <col min="5898" max="5898" width="6.140625" style="1" customWidth="1"/>
    <col min="5899" max="5899" width="0.7109375" style="1" customWidth="1"/>
    <col min="5900" max="5900" width="3.28515625" style="1" customWidth="1"/>
    <col min="5901" max="5901" width="1.85546875" style="1" customWidth="1"/>
    <col min="5902" max="5902" width="5.42578125" style="1" customWidth="1"/>
    <col min="5903" max="5903" width="0.7109375" style="1" customWidth="1"/>
    <col min="5904" max="5904" width="3.140625" style="1" customWidth="1"/>
    <col min="5905" max="5905" width="1.85546875" style="1" customWidth="1"/>
    <col min="5906" max="5906" width="6" style="1" customWidth="1"/>
    <col min="5907" max="5907" width="0.7109375" style="1" customWidth="1"/>
    <col min="5908" max="5908" width="3.42578125" style="1" customWidth="1"/>
    <col min="5909" max="5909" width="1.85546875" style="1" customWidth="1"/>
    <col min="5910" max="5910" width="5.5703125" style="1" customWidth="1"/>
    <col min="5911" max="5911" width="0.7109375" style="1" customWidth="1"/>
    <col min="5912" max="5912" width="3.7109375" style="1" customWidth="1"/>
    <col min="5913" max="5913" width="1.85546875" style="1" customWidth="1"/>
    <col min="5914" max="5914" width="5.28515625" style="1" customWidth="1"/>
    <col min="5915" max="5915" width="0.7109375" style="1" customWidth="1"/>
    <col min="5916" max="5916" width="3.7109375" style="1" customWidth="1"/>
    <col min="5917" max="5917" width="1.85546875" style="1" customWidth="1"/>
    <col min="5918" max="5918" width="7.140625" style="1" customWidth="1"/>
    <col min="5919" max="5919" width="5.5703125" style="1" customWidth="1"/>
    <col min="5920" max="5920" width="2" style="1" customWidth="1"/>
    <col min="5921" max="5921" width="11.7109375" style="1" customWidth="1"/>
    <col min="5922" max="5922" width="6.28515625" style="1" customWidth="1"/>
    <col min="5923" max="5923" width="11.5703125" style="1" customWidth="1"/>
    <col min="5924" max="5924" width="14.140625" style="1" bestFit="1" customWidth="1"/>
    <col min="5925" max="5925" width="10.7109375" style="1"/>
    <col min="5926" max="5926" width="15.28515625" style="1" customWidth="1"/>
    <col min="5927" max="6127" width="10.7109375" style="1"/>
    <col min="6128" max="6128" width="2.7109375" style="1" customWidth="1"/>
    <col min="6129" max="6129" width="1.85546875" style="1" customWidth="1"/>
    <col min="6130" max="6130" width="5.140625" style="1" customWidth="1"/>
    <col min="6131" max="6131" width="0.7109375" style="1" customWidth="1"/>
    <col min="6132" max="6132" width="4" style="1" bestFit="1" customWidth="1"/>
    <col min="6133" max="6133" width="1.7109375" style="1" customWidth="1"/>
    <col min="6134" max="6134" width="7" style="1" bestFit="1" customWidth="1"/>
    <col min="6135" max="6135" width="0.7109375" style="1" customWidth="1"/>
    <col min="6136" max="6136" width="4" style="1" bestFit="1" customWidth="1"/>
    <col min="6137" max="6137" width="1.85546875" style="1" customWidth="1"/>
    <col min="6138" max="6138" width="5.42578125" style="1" customWidth="1"/>
    <col min="6139" max="6139" width="0.7109375" style="1" customWidth="1"/>
    <col min="6140" max="6140" width="4" style="1" bestFit="1" customWidth="1"/>
    <col min="6141" max="6141" width="1.85546875" style="1" customWidth="1"/>
    <col min="6142" max="6142" width="5.7109375" style="1" customWidth="1"/>
    <col min="6143" max="6143" width="0.7109375" style="1" customWidth="1"/>
    <col min="6144" max="6144" width="2.7109375" style="1" customWidth="1"/>
    <col min="6145" max="6145" width="1.85546875" style="1" customWidth="1"/>
    <col min="6146" max="6146" width="6" style="1" customWidth="1"/>
    <col min="6147" max="6147" width="0.7109375" style="1" customWidth="1"/>
    <col min="6148" max="6148" width="3.28515625" style="1" customWidth="1"/>
    <col min="6149" max="6149" width="1.85546875" style="1" customWidth="1"/>
    <col min="6150" max="6150" width="5.28515625" style="1" customWidth="1"/>
    <col min="6151" max="6151" width="0.7109375" style="1" customWidth="1"/>
    <col min="6152" max="6152" width="2.85546875" style="1" customWidth="1"/>
    <col min="6153" max="6153" width="1.85546875" style="1" customWidth="1"/>
    <col min="6154" max="6154" width="6.140625" style="1" customWidth="1"/>
    <col min="6155" max="6155" width="0.7109375" style="1" customWidth="1"/>
    <col min="6156" max="6156" width="3.28515625" style="1" customWidth="1"/>
    <col min="6157" max="6157" width="1.85546875" style="1" customWidth="1"/>
    <col min="6158" max="6158" width="5.42578125" style="1" customWidth="1"/>
    <col min="6159" max="6159" width="0.7109375" style="1" customWidth="1"/>
    <col min="6160" max="6160" width="3.140625" style="1" customWidth="1"/>
    <col min="6161" max="6161" width="1.85546875" style="1" customWidth="1"/>
    <col min="6162" max="6162" width="6" style="1" customWidth="1"/>
    <col min="6163" max="6163" width="0.7109375" style="1" customWidth="1"/>
    <col min="6164" max="6164" width="3.42578125" style="1" customWidth="1"/>
    <col min="6165" max="6165" width="1.85546875" style="1" customWidth="1"/>
    <col min="6166" max="6166" width="5.5703125" style="1" customWidth="1"/>
    <col min="6167" max="6167" width="0.7109375" style="1" customWidth="1"/>
    <col min="6168" max="6168" width="3.7109375" style="1" customWidth="1"/>
    <col min="6169" max="6169" width="1.85546875" style="1" customWidth="1"/>
    <col min="6170" max="6170" width="5.28515625" style="1" customWidth="1"/>
    <col min="6171" max="6171" width="0.7109375" style="1" customWidth="1"/>
    <col min="6172" max="6172" width="3.7109375" style="1" customWidth="1"/>
    <col min="6173" max="6173" width="1.85546875" style="1" customWidth="1"/>
    <col min="6174" max="6174" width="7.140625" style="1" customWidth="1"/>
    <col min="6175" max="6175" width="5.5703125" style="1" customWidth="1"/>
    <col min="6176" max="6176" width="2" style="1" customWidth="1"/>
    <col min="6177" max="6177" width="11.7109375" style="1" customWidth="1"/>
    <col min="6178" max="6178" width="6.28515625" style="1" customWidth="1"/>
    <col min="6179" max="6179" width="11.5703125" style="1" customWidth="1"/>
    <col min="6180" max="6180" width="14.140625" style="1" bestFit="1" customWidth="1"/>
    <col min="6181" max="6181" width="10.7109375" style="1"/>
    <col min="6182" max="6182" width="15.28515625" style="1" customWidth="1"/>
    <col min="6183" max="6383" width="10.7109375" style="1"/>
    <col min="6384" max="6384" width="2.7109375" style="1" customWidth="1"/>
    <col min="6385" max="6385" width="1.85546875" style="1" customWidth="1"/>
    <col min="6386" max="6386" width="5.140625" style="1" customWidth="1"/>
    <col min="6387" max="6387" width="0.7109375" style="1" customWidth="1"/>
    <col min="6388" max="6388" width="4" style="1" bestFit="1" customWidth="1"/>
    <col min="6389" max="6389" width="1.7109375" style="1" customWidth="1"/>
    <col min="6390" max="6390" width="7" style="1" bestFit="1" customWidth="1"/>
    <col min="6391" max="6391" width="0.7109375" style="1" customWidth="1"/>
    <col min="6392" max="6392" width="4" style="1" bestFit="1" customWidth="1"/>
    <col min="6393" max="6393" width="1.85546875" style="1" customWidth="1"/>
    <col min="6394" max="6394" width="5.42578125" style="1" customWidth="1"/>
    <col min="6395" max="6395" width="0.7109375" style="1" customWidth="1"/>
    <col min="6396" max="6396" width="4" style="1" bestFit="1" customWidth="1"/>
    <col min="6397" max="6397" width="1.85546875" style="1" customWidth="1"/>
    <col min="6398" max="6398" width="5.7109375" style="1" customWidth="1"/>
    <col min="6399" max="6399" width="0.7109375" style="1" customWidth="1"/>
    <col min="6400" max="6400" width="2.7109375" style="1" customWidth="1"/>
    <col min="6401" max="6401" width="1.85546875" style="1" customWidth="1"/>
    <col min="6402" max="6402" width="6" style="1" customWidth="1"/>
    <col min="6403" max="6403" width="0.7109375" style="1" customWidth="1"/>
    <col min="6404" max="6404" width="3.28515625" style="1" customWidth="1"/>
    <col min="6405" max="6405" width="1.85546875" style="1" customWidth="1"/>
    <col min="6406" max="6406" width="5.28515625" style="1" customWidth="1"/>
    <col min="6407" max="6407" width="0.7109375" style="1" customWidth="1"/>
    <col min="6408" max="6408" width="2.85546875" style="1" customWidth="1"/>
    <col min="6409" max="6409" width="1.85546875" style="1" customWidth="1"/>
    <col min="6410" max="6410" width="6.140625" style="1" customWidth="1"/>
    <col min="6411" max="6411" width="0.7109375" style="1" customWidth="1"/>
    <col min="6412" max="6412" width="3.28515625" style="1" customWidth="1"/>
    <col min="6413" max="6413" width="1.85546875" style="1" customWidth="1"/>
    <col min="6414" max="6414" width="5.42578125" style="1" customWidth="1"/>
    <col min="6415" max="6415" width="0.7109375" style="1" customWidth="1"/>
    <col min="6416" max="6416" width="3.140625" style="1" customWidth="1"/>
    <col min="6417" max="6417" width="1.85546875" style="1" customWidth="1"/>
    <col min="6418" max="6418" width="6" style="1" customWidth="1"/>
    <col min="6419" max="6419" width="0.7109375" style="1" customWidth="1"/>
    <col min="6420" max="6420" width="3.42578125" style="1" customWidth="1"/>
    <col min="6421" max="6421" width="1.85546875" style="1" customWidth="1"/>
    <col min="6422" max="6422" width="5.5703125" style="1" customWidth="1"/>
    <col min="6423" max="6423" width="0.7109375" style="1" customWidth="1"/>
    <col min="6424" max="6424" width="3.7109375" style="1" customWidth="1"/>
    <col min="6425" max="6425" width="1.85546875" style="1" customWidth="1"/>
    <col min="6426" max="6426" width="5.28515625" style="1" customWidth="1"/>
    <col min="6427" max="6427" width="0.7109375" style="1" customWidth="1"/>
    <col min="6428" max="6428" width="3.7109375" style="1" customWidth="1"/>
    <col min="6429" max="6429" width="1.85546875" style="1" customWidth="1"/>
    <col min="6430" max="6430" width="7.140625" style="1" customWidth="1"/>
    <col min="6431" max="6431" width="5.5703125" style="1" customWidth="1"/>
    <col min="6432" max="6432" width="2" style="1" customWidth="1"/>
    <col min="6433" max="6433" width="11.7109375" style="1" customWidth="1"/>
    <col min="6434" max="6434" width="6.28515625" style="1" customWidth="1"/>
    <col min="6435" max="6435" width="11.5703125" style="1" customWidth="1"/>
    <col min="6436" max="6436" width="14.140625" style="1" bestFit="1" customWidth="1"/>
    <col min="6437" max="6437" width="10.7109375" style="1"/>
    <col min="6438" max="6438" width="15.28515625" style="1" customWidth="1"/>
    <col min="6439" max="6639" width="10.7109375" style="1"/>
    <col min="6640" max="6640" width="2.7109375" style="1" customWidth="1"/>
    <col min="6641" max="6641" width="1.85546875" style="1" customWidth="1"/>
    <col min="6642" max="6642" width="5.140625" style="1" customWidth="1"/>
    <col min="6643" max="6643" width="0.7109375" style="1" customWidth="1"/>
    <col min="6644" max="6644" width="4" style="1" bestFit="1" customWidth="1"/>
    <col min="6645" max="6645" width="1.7109375" style="1" customWidth="1"/>
    <col min="6646" max="6646" width="7" style="1" bestFit="1" customWidth="1"/>
    <col min="6647" max="6647" width="0.7109375" style="1" customWidth="1"/>
    <col min="6648" max="6648" width="4" style="1" bestFit="1" customWidth="1"/>
    <col min="6649" max="6649" width="1.85546875" style="1" customWidth="1"/>
    <col min="6650" max="6650" width="5.42578125" style="1" customWidth="1"/>
    <col min="6651" max="6651" width="0.7109375" style="1" customWidth="1"/>
    <col min="6652" max="6652" width="4" style="1" bestFit="1" customWidth="1"/>
    <col min="6653" max="6653" width="1.85546875" style="1" customWidth="1"/>
    <col min="6654" max="6654" width="5.7109375" style="1" customWidth="1"/>
    <col min="6655" max="6655" width="0.7109375" style="1" customWidth="1"/>
    <col min="6656" max="6656" width="2.7109375" style="1" customWidth="1"/>
    <col min="6657" max="6657" width="1.85546875" style="1" customWidth="1"/>
    <col min="6658" max="6658" width="6" style="1" customWidth="1"/>
    <col min="6659" max="6659" width="0.7109375" style="1" customWidth="1"/>
    <col min="6660" max="6660" width="3.28515625" style="1" customWidth="1"/>
    <col min="6661" max="6661" width="1.85546875" style="1" customWidth="1"/>
    <col min="6662" max="6662" width="5.28515625" style="1" customWidth="1"/>
    <col min="6663" max="6663" width="0.7109375" style="1" customWidth="1"/>
    <col min="6664" max="6664" width="2.85546875" style="1" customWidth="1"/>
    <col min="6665" max="6665" width="1.85546875" style="1" customWidth="1"/>
    <col min="6666" max="6666" width="6.140625" style="1" customWidth="1"/>
    <col min="6667" max="6667" width="0.7109375" style="1" customWidth="1"/>
    <col min="6668" max="6668" width="3.28515625" style="1" customWidth="1"/>
    <col min="6669" max="6669" width="1.85546875" style="1" customWidth="1"/>
    <col min="6670" max="6670" width="5.42578125" style="1" customWidth="1"/>
    <col min="6671" max="6671" width="0.7109375" style="1" customWidth="1"/>
    <col min="6672" max="6672" width="3.140625" style="1" customWidth="1"/>
    <col min="6673" max="6673" width="1.85546875" style="1" customWidth="1"/>
    <col min="6674" max="6674" width="6" style="1" customWidth="1"/>
    <col min="6675" max="6675" width="0.7109375" style="1" customWidth="1"/>
    <col min="6676" max="6676" width="3.42578125" style="1" customWidth="1"/>
    <col min="6677" max="6677" width="1.85546875" style="1" customWidth="1"/>
    <col min="6678" max="6678" width="5.5703125" style="1" customWidth="1"/>
    <col min="6679" max="6679" width="0.7109375" style="1" customWidth="1"/>
    <col min="6680" max="6680" width="3.7109375" style="1" customWidth="1"/>
    <col min="6681" max="6681" width="1.85546875" style="1" customWidth="1"/>
    <col min="6682" max="6682" width="5.28515625" style="1" customWidth="1"/>
    <col min="6683" max="6683" width="0.7109375" style="1" customWidth="1"/>
    <col min="6684" max="6684" width="3.7109375" style="1" customWidth="1"/>
    <col min="6685" max="6685" width="1.85546875" style="1" customWidth="1"/>
    <col min="6686" max="6686" width="7.140625" style="1" customWidth="1"/>
    <col min="6687" max="6687" width="5.5703125" style="1" customWidth="1"/>
    <col min="6688" max="6688" width="2" style="1" customWidth="1"/>
    <col min="6689" max="6689" width="11.7109375" style="1" customWidth="1"/>
    <col min="6690" max="6690" width="6.28515625" style="1" customWidth="1"/>
    <col min="6691" max="6691" width="11.5703125" style="1" customWidth="1"/>
    <col min="6692" max="6692" width="14.140625" style="1" bestFit="1" customWidth="1"/>
    <col min="6693" max="6693" width="10.7109375" style="1"/>
    <col min="6694" max="6694" width="15.28515625" style="1" customWidth="1"/>
    <col min="6695" max="6895" width="10.7109375" style="1"/>
    <col min="6896" max="6896" width="2.7109375" style="1" customWidth="1"/>
    <col min="6897" max="6897" width="1.85546875" style="1" customWidth="1"/>
    <col min="6898" max="6898" width="5.140625" style="1" customWidth="1"/>
    <col min="6899" max="6899" width="0.7109375" style="1" customWidth="1"/>
    <col min="6900" max="6900" width="4" style="1" bestFit="1" customWidth="1"/>
    <col min="6901" max="6901" width="1.7109375" style="1" customWidth="1"/>
    <col min="6902" max="6902" width="7" style="1" bestFit="1" customWidth="1"/>
    <col min="6903" max="6903" width="0.7109375" style="1" customWidth="1"/>
    <col min="6904" max="6904" width="4" style="1" bestFit="1" customWidth="1"/>
    <col min="6905" max="6905" width="1.85546875" style="1" customWidth="1"/>
    <col min="6906" max="6906" width="5.42578125" style="1" customWidth="1"/>
    <col min="6907" max="6907" width="0.7109375" style="1" customWidth="1"/>
    <col min="6908" max="6908" width="4" style="1" bestFit="1" customWidth="1"/>
    <col min="6909" max="6909" width="1.85546875" style="1" customWidth="1"/>
    <col min="6910" max="6910" width="5.7109375" style="1" customWidth="1"/>
    <col min="6911" max="6911" width="0.7109375" style="1" customWidth="1"/>
    <col min="6912" max="6912" width="2.7109375" style="1" customWidth="1"/>
    <col min="6913" max="6913" width="1.85546875" style="1" customWidth="1"/>
    <col min="6914" max="6914" width="6" style="1" customWidth="1"/>
    <col min="6915" max="6915" width="0.7109375" style="1" customWidth="1"/>
    <col min="6916" max="6916" width="3.28515625" style="1" customWidth="1"/>
    <col min="6917" max="6917" width="1.85546875" style="1" customWidth="1"/>
    <col min="6918" max="6918" width="5.28515625" style="1" customWidth="1"/>
    <col min="6919" max="6919" width="0.7109375" style="1" customWidth="1"/>
    <col min="6920" max="6920" width="2.85546875" style="1" customWidth="1"/>
    <col min="6921" max="6921" width="1.85546875" style="1" customWidth="1"/>
    <col min="6922" max="6922" width="6.140625" style="1" customWidth="1"/>
    <col min="6923" max="6923" width="0.7109375" style="1" customWidth="1"/>
    <col min="6924" max="6924" width="3.28515625" style="1" customWidth="1"/>
    <col min="6925" max="6925" width="1.85546875" style="1" customWidth="1"/>
    <col min="6926" max="6926" width="5.42578125" style="1" customWidth="1"/>
    <col min="6927" max="6927" width="0.7109375" style="1" customWidth="1"/>
    <col min="6928" max="6928" width="3.140625" style="1" customWidth="1"/>
    <col min="6929" max="6929" width="1.85546875" style="1" customWidth="1"/>
    <col min="6930" max="6930" width="6" style="1" customWidth="1"/>
    <col min="6931" max="6931" width="0.7109375" style="1" customWidth="1"/>
    <col min="6932" max="6932" width="3.42578125" style="1" customWidth="1"/>
    <col min="6933" max="6933" width="1.85546875" style="1" customWidth="1"/>
    <col min="6934" max="6934" width="5.5703125" style="1" customWidth="1"/>
    <col min="6935" max="6935" width="0.7109375" style="1" customWidth="1"/>
    <col min="6936" max="6936" width="3.7109375" style="1" customWidth="1"/>
    <col min="6937" max="6937" width="1.85546875" style="1" customWidth="1"/>
    <col min="6938" max="6938" width="5.28515625" style="1" customWidth="1"/>
    <col min="6939" max="6939" width="0.7109375" style="1" customWidth="1"/>
    <col min="6940" max="6940" width="3.7109375" style="1" customWidth="1"/>
    <col min="6941" max="6941" width="1.85546875" style="1" customWidth="1"/>
    <col min="6942" max="6942" width="7.140625" style="1" customWidth="1"/>
    <col min="6943" max="6943" width="5.5703125" style="1" customWidth="1"/>
    <col min="6944" max="6944" width="2" style="1" customWidth="1"/>
    <col min="6945" max="6945" width="11.7109375" style="1" customWidth="1"/>
    <col min="6946" max="6946" width="6.28515625" style="1" customWidth="1"/>
    <col min="6947" max="6947" width="11.5703125" style="1" customWidth="1"/>
    <col min="6948" max="6948" width="14.140625" style="1" bestFit="1" customWidth="1"/>
    <col min="6949" max="6949" width="10.7109375" style="1"/>
    <col min="6950" max="6950" width="15.28515625" style="1" customWidth="1"/>
    <col min="6951" max="7151" width="10.7109375" style="1"/>
    <col min="7152" max="7152" width="2.7109375" style="1" customWidth="1"/>
    <col min="7153" max="7153" width="1.85546875" style="1" customWidth="1"/>
    <col min="7154" max="7154" width="5.140625" style="1" customWidth="1"/>
    <col min="7155" max="7155" width="0.7109375" style="1" customWidth="1"/>
    <col min="7156" max="7156" width="4" style="1" bestFit="1" customWidth="1"/>
    <col min="7157" max="7157" width="1.7109375" style="1" customWidth="1"/>
    <col min="7158" max="7158" width="7" style="1" bestFit="1" customWidth="1"/>
    <col min="7159" max="7159" width="0.7109375" style="1" customWidth="1"/>
    <col min="7160" max="7160" width="4" style="1" bestFit="1" customWidth="1"/>
    <col min="7161" max="7161" width="1.85546875" style="1" customWidth="1"/>
    <col min="7162" max="7162" width="5.42578125" style="1" customWidth="1"/>
    <col min="7163" max="7163" width="0.7109375" style="1" customWidth="1"/>
    <col min="7164" max="7164" width="4" style="1" bestFit="1" customWidth="1"/>
    <col min="7165" max="7165" width="1.85546875" style="1" customWidth="1"/>
    <col min="7166" max="7166" width="5.7109375" style="1" customWidth="1"/>
    <col min="7167" max="7167" width="0.7109375" style="1" customWidth="1"/>
    <col min="7168" max="7168" width="2.7109375" style="1" customWidth="1"/>
    <col min="7169" max="7169" width="1.85546875" style="1" customWidth="1"/>
    <col min="7170" max="7170" width="6" style="1" customWidth="1"/>
    <col min="7171" max="7171" width="0.7109375" style="1" customWidth="1"/>
    <col min="7172" max="7172" width="3.28515625" style="1" customWidth="1"/>
    <col min="7173" max="7173" width="1.85546875" style="1" customWidth="1"/>
    <col min="7174" max="7174" width="5.28515625" style="1" customWidth="1"/>
    <col min="7175" max="7175" width="0.7109375" style="1" customWidth="1"/>
    <col min="7176" max="7176" width="2.85546875" style="1" customWidth="1"/>
    <col min="7177" max="7177" width="1.85546875" style="1" customWidth="1"/>
    <col min="7178" max="7178" width="6.140625" style="1" customWidth="1"/>
    <col min="7179" max="7179" width="0.7109375" style="1" customWidth="1"/>
    <col min="7180" max="7180" width="3.28515625" style="1" customWidth="1"/>
    <col min="7181" max="7181" width="1.85546875" style="1" customWidth="1"/>
    <col min="7182" max="7182" width="5.42578125" style="1" customWidth="1"/>
    <col min="7183" max="7183" width="0.7109375" style="1" customWidth="1"/>
    <col min="7184" max="7184" width="3.140625" style="1" customWidth="1"/>
    <col min="7185" max="7185" width="1.85546875" style="1" customWidth="1"/>
    <col min="7186" max="7186" width="6" style="1" customWidth="1"/>
    <col min="7187" max="7187" width="0.7109375" style="1" customWidth="1"/>
    <col min="7188" max="7188" width="3.42578125" style="1" customWidth="1"/>
    <col min="7189" max="7189" width="1.85546875" style="1" customWidth="1"/>
    <col min="7190" max="7190" width="5.5703125" style="1" customWidth="1"/>
    <col min="7191" max="7191" width="0.7109375" style="1" customWidth="1"/>
    <col min="7192" max="7192" width="3.7109375" style="1" customWidth="1"/>
    <col min="7193" max="7193" width="1.85546875" style="1" customWidth="1"/>
    <col min="7194" max="7194" width="5.28515625" style="1" customWidth="1"/>
    <col min="7195" max="7195" width="0.7109375" style="1" customWidth="1"/>
    <col min="7196" max="7196" width="3.7109375" style="1" customWidth="1"/>
    <col min="7197" max="7197" width="1.85546875" style="1" customWidth="1"/>
    <col min="7198" max="7198" width="7.140625" style="1" customWidth="1"/>
    <col min="7199" max="7199" width="5.5703125" style="1" customWidth="1"/>
    <col min="7200" max="7200" width="2" style="1" customWidth="1"/>
    <col min="7201" max="7201" width="11.7109375" style="1" customWidth="1"/>
    <col min="7202" max="7202" width="6.28515625" style="1" customWidth="1"/>
    <col min="7203" max="7203" width="11.5703125" style="1" customWidth="1"/>
    <col min="7204" max="7204" width="14.140625" style="1" bestFit="1" customWidth="1"/>
    <col min="7205" max="7205" width="10.7109375" style="1"/>
    <col min="7206" max="7206" width="15.28515625" style="1" customWidth="1"/>
    <col min="7207" max="7407" width="10.7109375" style="1"/>
    <col min="7408" max="7408" width="2.7109375" style="1" customWidth="1"/>
    <col min="7409" max="7409" width="1.85546875" style="1" customWidth="1"/>
    <col min="7410" max="7410" width="5.140625" style="1" customWidth="1"/>
    <col min="7411" max="7411" width="0.7109375" style="1" customWidth="1"/>
    <col min="7412" max="7412" width="4" style="1" bestFit="1" customWidth="1"/>
    <col min="7413" max="7413" width="1.7109375" style="1" customWidth="1"/>
    <col min="7414" max="7414" width="7" style="1" bestFit="1" customWidth="1"/>
    <col min="7415" max="7415" width="0.7109375" style="1" customWidth="1"/>
    <col min="7416" max="7416" width="4" style="1" bestFit="1" customWidth="1"/>
    <col min="7417" max="7417" width="1.85546875" style="1" customWidth="1"/>
    <col min="7418" max="7418" width="5.42578125" style="1" customWidth="1"/>
    <col min="7419" max="7419" width="0.7109375" style="1" customWidth="1"/>
    <col min="7420" max="7420" width="4" style="1" bestFit="1" customWidth="1"/>
    <col min="7421" max="7421" width="1.85546875" style="1" customWidth="1"/>
    <col min="7422" max="7422" width="5.7109375" style="1" customWidth="1"/>
    <col min="7423" max="7423" width="0.7109375" style="1" customWidth="1"/>
    <col min="7424" max="7424" width="2.7109375" style="1" customWidth="1"/>
    <col min="7425" max="7425" width="1.85546875" style="1" customWidth="1"/>
    <col min="7426" max="7426" width="6" style="1" customWidth="1"/>
    <col min="7427" max="7427" width="0.7109375" style="1" customWidth="1"/>
    <col min="7428" max="7428" width="3.28515625" style="1" customWidth="1"/>
    <col min="7429" max="7429" width="1.85546875" style="1" customWidth="1"/>
    <col min="7430" max="7430" width="5.28515625" style="1" customWidth="1"/>
    <col min="7431" max="7431" width="0.7109375" style="1" customWidth="1"/>
    <col min="7432" max="7432" width="2.85546875" style="1" customWidth="1"/>
    <col min="7433" max="7433" width="1.85546875" style="1" customWidth="1"/>
    <col min="7434" max="7434" width="6.140625" style="1" customWidth="1"/>
    <col min="7435" max="7435" width="0.7109375" style="1" customWidth="1"/>
    <col min="7436" max="7436" width="3.28515625" style="1" customWidth="1"/>
    <col min="7437" max="7437" width="1.85546875" style="1" customWidth="1"/>
    <col min="7438" max="7438" width="5.42578125" style="1" customWidth="1"/>
    <col min="7439" max="7439" width="0.7109375" style="1" customWidth="1"/>
    <col min="7440" max="7440" width="3.140625" style="1" customWidth="1"/>
    <col min="7441" max="7441" width="1.85546875" style="1" customWidth="1"/>
    <col min="7442" max="7442" width="6" style="1" customWidth="1"/>
    <col min="7443" max="7443" width="0.7109375" style="1" customWidth="1"/>
    <col min="7444" max="7444" width="3.42578125" style="1" customWidth="1"/>
    <col min="7445" max="7445" width="1.85546875" style="1" customWidth="1"/>
    <col min="7446" max="7446" width="5.5703125" style="1" customWidth="1"/>
    <col min="7447" max="7447" width="0.7109375" style="1" customWidth="1"/>
    <col min="7448" max="7448" width="3.7109375" style="1" customWidth="1"/>
    <col min="7449" max="7449" width="1.85546875" style="1" customWidth="1"/>
    <col min="7450" max="7450" width="5.28515625" style="1" customWidth="1"/>
    <col min="7451" max="7451" width="0.7109375" style="1" customWidth="1"/>
    <col min="7452" max="7452" width="3.7109375" style="1" customWidth="1"/>
    <col min="7453" max="7453" width="1.85546875" style="1" customWidth="1"/>
    <col min="7454" max="7454" width="7.140625" style="1" customWidth="1"/>
    <col min="7455" max="7455" width="5.5703125" style="1" customWidth="1"/>
    <col min="7456" max="7456" width="2" style="1" customWidth="1"/>
    <col min="7457" max="7457" width="11.7109375" style="1" customWidth="1"/>
    <col min="7458" max="7458" width="6.28515625" style="1" customWidth="1"/>
    <col min="7459" max="7459" width="11.5703125" style="1" customWidth="1"/>
    <col min="7460" max="7460" width="14.140625" style="1" bestFit="1" customWidth="1"/>
    <col min="7461" max="7461" width="10.7109375" style="1"/>
    <col min="7462" max="7462" width="15.28515625" style="1" customWidth="1"/>
    <col min="7463" max="7663" width="10.7109375" style="1"/>
    <col min="7664" max="7664" width="2.7109375" style="1" customWidth="1"/>
    <col min="7665" max="7665" width="1.85546875" style="1" customWidth="1"/>
    <col min="7666" max="7666" width="5.140625" style="1" customWidth="1"/>
    <col min="7667" max="7667" width="0.7109375" style="1" customWidth="1"/>
    <col min="7668" max="7668" width="4" style="1" bestFit="1" customWidth="1"/>
    <col min="7669" max="7669" width="1.7109375" style="1" customWidth="1"/>
    <col min="7670" max="7670" width="7" style="1" bestFit="1" customWidth="1"/>
    <col min="7671" max="7671" width="0.7109375" style="1" customWidth="1"/>
    <col min="7672" max="7672" width="4" style="1" bestFit="1" customWidth="1"/>
    <col min="7673" max="7673" width="1.85546875" style="1" customWidth="1"/>
    <col min="7674" max="7674" width="5.42578125" style="1" customWidth="1"/>
    <col min="7675" max="7675" width="0.7109375" style="1" customWidth="1"/>
    <col min="7676" max="7676" width="4" style="1" bestFit="1" customWidth="1"/>
    <col min="7677" max="7677" width="1.85546875" style="1" customWidth="1"/>
    <col min="7678" max="7678" width="5.7109375" style="1" customWidth="1"/>
    <col min="7679" max="7679" width="0.7109375" style="1" customWidth="1"/>
    <col min="7680" max="7680" width="2.7109375" style="1" customWidth="1"/>
    <col min="7681" max="7681" width="1.85546875" style="1" customWidth="1"/>
    <col min="7682" max="7682" width="6" style="1" customWidth="1"/>
    <col min="7683" max="7683" width="0.7109375" style="1" customWidth="1"/>
    <col min="7684" max="7684" width="3.28515625" style="1" customWidth="1"/>
    <col min="7685" max="7685" width="1.85546875" style="1" customWidth="1"/>
    <col min="7686" max="7686" width="5.28515625" style="1" customWidth="1"/>
    <col min="7687" max="7687" width="0.7109375" style="1" customWidth="1"/>
    <col min="7688" max="7688" width="2.85546875" style="1" customWidth="1"/>
    <col min="7689" max="7689" width="1.85546875" style="1" customWidth="1"/>
    <col min="7690" max="7690" width="6.140625" style="1" customWidth="1"/>
    <col min="7691" max="7691" width="0.7109375" style="1" customWidth="1"/>
    <col min="7692" max="7692" width="3.28515625" style="1" customWidth="1"/>
    <col min="7693" max="7693" width="1.85546875" style="1" customWidth="1"/>
    <col min="7694" max="7694" width="5.42578125" style="1" customWidth="1"/>
    <col min="7695" max="7695" width="0.7109375" style="1" customWidth="1"/>
    <col min="7696" max="7696" width="3.140625" style="1" customWidth="1"/>
    <col min="7697" max="7697" width="1.85546875" style="1" customWidth="1"/>
    <col min="7698" max="7698" width="6" style="1" customWidth="1"/>
    <col min="7699" max="7699" width="0.7109375" style="1" customWidth="1"/>
    <col min="7700" max="7700" width="3.42578125" style="1" customWidth="1"/>
    <col min="7701" max="7701" width="1.85546875" style="1" customWidth="1"/>
    <col min="7702" max="7702" width="5.5703125" style="1" customWidth="1"/>
    <col min="7703" max="7703" width="0.7109375" style="1" customWidth="1"/>
    <col min="7704" max="7704" width="3.7109375" style="1" customWidth="1"/>
    <col min="7705" max="7705" width="1.85546875" style="1" customWidth="1"/>
    <col min="7706" max="7706" width="5.28515625" style="1" customWidth="1"/>
    <col min="7707" max="7707" width="0.7109375" style="1" customWidth="1"/>
    <col min="7708" max="7708" width="3.7109375" style="1" customWidth="1"/>
    <col min="7709" max="7709" width="1.85546875" style="1" customWidth="1"/>
    <col min="7710" max="7710" width="7.140625" style="1" customWidth="1"/>
    <col min="7711" max="7711" width="5.5703125" style="1" customWidth="1"/>
    <col min="7712" max="7712" width="2" style="1" customWidth="1"/>
    <col min="7713" max="7713" width="11.7109375" style="1" customWidth="1"/>
    <col min="7714" max="7714" width="6.28515625" style="1" customWidth="1"/>
    <col min="7715" max="7715" width="11.5703125" style="1" customWidth="1"/>
    <col min="7716" max="7716" width="14.140625" style="1" bestFit="1" customWidth="1"/>
    <col min="7717" max="7717" width="10.7109375" style="1"/>
    <col min="7718" max="7718" width="15.28515625" style="1" customWidth="1"/>
    <col min="7719" max="7919" width="10.7109375" style="1"/>
    <col min="7920" max="7920" width="2.7109375" style="1" customWidth="1"/>
    <col min="7921" max="7921" width="1.85546875" style="1" customWidth="1"/>
    <col min="7922" max="7922" width="5.140625" style="1" customWidth="1"/>
    <col min="7923" max="7923" width="0.7109375" style="1" customWidth="1"/>
    <col min="7924" max="7924" width="4" style="1" bestFit="1" customWidth="1"/>
    <col min="7925" max="7925" width="1.7109375" style="1" customWidth="1"/>
    <col min="7926" max="7926" width="7" style="1" bestFit="1" customWidth="1"/>
    <col min="7927" max="7927" width="0.7109375" style="1" customWidth="1"/>
    <col min="7928" max="7928" width="4" style="1" bestFit="1" customWidth="1"/>
    <col min="7929" max="7929" width="1.85546875" style="1" customWidth="1"/>
    <col min="7930" max="7930" width="5.42578125" style="1" customWidth="1"/>
    <col min="7931" max="7931" width="0.7109375" style="1" customWidth="1"/>
    <col min="7932" max="7932" width="4" style="1" bestFit="1" customWidth="1"/>
    <col min="7933" max="7933" width="1.85546875" style="1" customWidth="1"/>
    <col min="7934" max="7934" width="5.7109375" style="1" customWidth="1"/>
    <col min="7935" max="7935" width="0.7109375" style="1" customWidth="1"/>
    <col min="7936" max="7936" width="2.7109375" style="1" customWidth="1"/>
    <col min="7937" max="7937" width="1.85546875" style="1" customWidth="1"/>
    <col min="7938" max="7938" width="6" style="1" customWidth="1"/>
    <col min="7939" max="7939" width="0.7109375" style="1" customWidth="1"/>
    <col min="7940" max="7940" width="3.28515625" style="1" customWidth="1"/>
    <col min="7941" max="7941" width="1.85546875" style="1" customWidth="1"/>
    <col min="7942" max="7942" width="5.28515625" style="1" customWidth="1"/>
    <col min="7943" max="7943" width="0.7109375" style="1" customWidth="1"/>
    <col min="7944" max="7944" width="2.85546875" style="1" customWidth="1"/>
    <col min="7945" max="7945" width="1.85546875" style="1" customWidth="1"/>
    <col min="7946" max="7946" width="6.140625" style="1" customWidth="1"/>
    <col min="7947" max="7947" width="0.7109375" style="1" customWidth="1"/>
    <col min="7948" max="7948" width="3.28515625" style="1" customWidth="1"/>
    <col min="7949" max="7949" width="1.85546875" style="1" customWidth="1"/>
    <col min="7950" max="7950" width="5.42578125" style="1" customWidth="1"/>
    <col min="7951" max="7951" width="0.7109375" style="1" customWidth="1"/>
    <col min="7952" max="7952" width="3.140625" style="1" customWidth="1"/>
    <col min="7953" max="7953" width="1.85546875" style="1" customWidth="1"/>
    <col min="7954" max="7954" width="6" style="1" customWidth="1"/>
    <col min="7955" max="7955" width="0.7109375" style="1" customWidth="1"/>
    <col min="7956" max="7956" width="3.42578125" style="1" customWidth="1"/>
    <col min="7957" max="7957" width="1.85546875" style="1" customWidth="1"/>
    <col min="7958" max="7958" width="5.5703125" style="1" customWidth="1"/>
    <col min="7959" max="7959" width="0.7109375" style="1" customWidth="1"/>
    <col min="7960" max="7960" width="3.7109375" style="1" customWidth="1"/>
    <col min="7961" max="7961" width="1.85546875" style="1" customWidth="1"/>
    <col min="7962" max="7962" width="5.28515625" style="1" customWidth="1"/>
    <col min="7963" max="7963" width="0.7109375" style="1" customWidth="1"/>
    <col min="7964" max="7964" width="3.7109375" style="1" customWidth="1"/>
    <col min="7965" max="7965" width="1.85546875" style="1" customWidth="1"/>
    <col min="7966" max="7966" width="7.140625" style="1" customWidth="1"/>
    <col min="7967" max="7967" width="5.5703125" style="1" customWidth="1"/>
    <col min="7968" max="7968" width="2" style="1" customWidth="1"/>
    <col min="7969" max="7969" width="11.7109375" style="1" customWidth="1"/>
    <col min="7970" max="7970" width="6.28515625" style="1" customWidth="1"/>
    <col min="7971" max="7971" width="11.5703125" style="1" customWidth="1"/>
    <col min="7972" max="7972" width="14.140625" style="1" bestFit="1" customWidth="1"/>
    <col min="7973" max="7973" width="10.7109375" style="1"/>
    <col min="7974" max="7974" width="15.28515625" style="1" customWidth="1"/>
    <col min="7975" max="8175" width="10.7109375" style="1"/>
    <col min="8176" max="8176" width="2.7109375" style="1" customWidth="1"/>
    <col min="8177" max="8177" width="1.85546875" style="1" customWidth="1"/>
    <col min="8178" max="8178" width="5.140625" style="1" customWidth="1"/>
    <col min="8179" max="8179" width="0.7109375" style="1" customWidth="1"/>
    <col min="8180" max="8180" width="4" style="1" bestFit="1" customWidth="1"/>
    <col min="8181" max="8181" width="1.7109375" style="1" customWidth="1"/>
    <col min="8182" max="8182" width="7" style="1" bestFit="1" customWidth="1"/>
    <col min="8183" max="8183" width="0.7109375" style="1" customWidth="1"/>
    <col min="8184" max="8184" width="4" style="1" bestFit="1" customWidth="1"/>
    <col min="8185" max="8185" width="1.85546875" style="1" customWidth="1"/>
    <col min="8186" max="8186" width="5.42578125" style="1" customWidth="1"/>
    <col min="8187" max="8187" width="0.7109375" style="1" customWidth="1"/>
    <col min="8188" max="8188" width="4" style="1" bestFit="1" customWidth="1"/>
    <col min="8189" max="8189" width="1.85546875" style="1" customWidth="1"/>
    <col min="8190" max="8190" width="5.7109375" style="1" customWidth="1"/>
    <col min="8191" max="8191" width="0.7109375" style="1" customWidth="1"/>
    <col min="8192" max="8192" width="2.7109375" style="1" customWidth="1"/>
    <col min="8193" max="8193" width="1.85546875" style="1" customWidth="1"/>
    <col min="8194" max="8194" width="6" style="1" customWidth="1"/>
    <col min="8195" max="8195" width="0.7109375" style="1" customWidth="1"/>
    <col min="8196" max="8196" width="3.28515625" style="1" customWidth="1"/>
    <col min="8197" max="8197" width="1.85546875" style="1" customWidth="1"/>
    <col min="8198" max="8198" width="5.28515625" style="1" customWidth="1"/>
    <col min="8199" max="8199" width="0.7109375" style="1" customWidth="1"/>
    <col min="8200" max="8200" width="2.85546875" style="1" customWidth="1"/>
    <col min="8201" max="8201" width="1.85546875" style="1" customWidth="1"/>
    <col min="8202" max="8202" width="6.140625" style="1" customWidth="1"/>
    <col min="8203" max="8203" width="0.7109375" style="1" customWidth="1"/>
    <col min="8204" max="8204" width="3.28515625" style="1" customWidth="1"/>
    <col min="8205" max="8205" width="1.85546875" style="1" customWidth="1"/>
    <col min="8206" max="8206" width="5.42578125" style="1" customWidth="1"/>
    <col min="8207" max="8207" width="0.7109375" style="1" customWidth="1"/>
    <col min="8208" max="8208" width="3.140625" style="1" customWidth="1"/>
    <col min="8209" max="8209" width="1.85546875" style="1" customWidth="1"/>
    <col min="8210" max="8210" width="6" style="1" customWidth="1"/>
    <col min="8211" max="8211" width="0.7109375" style="1" customWidth="1"/>
    <col min="8212" max="8212" width="3.42578125" style="1" customWidth="1"/>
    <col min="8213" max="8213" width="1.85546875" style="1" customWidth="1"/>
    <col min="8214" max="8214" width="5.5703125" style="1" customWidth="1"/>
    <col min="8215" max="8215" width="0.7109375" style="1" customWidth="1"/>
    <col min="8216" max="8216" width="3.7109375" style="1" customWidth="1"/>
    <col min="8217" max="8217" width="1.85546875" style="1" customWidth="1"/>
    <col min="8218" max="8218" width="5.28515625" style="1" customWidth="1"/>
    <col min="8219" max="8219" width="0.7109375" style="1" customWidth="1"/>
    <col min="8220" max="8220" width="3.7109375" style="1" customWidth="1"/>
    <col min="8221" max="8221" width="1.85546875" style="1" customWidth="1"/>
    <col min="8222" max="8222" width="7.140625" style="1" customWidth="1"/>
    <col min="8223" max="8223" width="5.5703125" style="1" customWidth="1"/>
    <col min="8224" max="8224" width="2" style="1" customWidth="1"/>
    <col min="8225" max="8225" width="11.7109375" style="1" customWidth="1"/>
    <col min="8226" max="8226" width="6.28515625" style="1" customWidth="1"/>
    <col min="8227" max="8227" width="11.5703125" style="1" customWidth="1"/>
    <col min="8228" max="8228" width="14.140625" style="1" bestFit="1" customWidth="1"/>
    <col min="8229" max="8229" width="10.7109375" style="1"/>
    <col min="8230" max="8230" width="15.28515625" style="1" customWidth="1"/>
    <col min="8231" max="8431" width="10.7109375" style="1"/>
    <col min="8432" max="8432" width="2.7109375" style="1" customWidth="1"/>
    <col min="8433" max="8433" width="1.85546875" style="1" customWidth="1"/>
    <col min="8434" max="8434" width="5.140625" style="1" customWidth="1"/>
    <col min="8435" max="8435" width="0.7109375" style="1" customWidth="1"/>
    <col min="8436" max="8436" width="4" style="1" bestFit="1" customWidth="1"/>
    <col min="8437" max="8437" width="1.7109375" style="1" customWidth="1"/>
    <col min="8438" max="8438" width="7" style="1" bestFit="1" customWidth="1"/>
    <col min="8439" max="8439" width="0.7109375" style="1" customWidth="1"/>
    <col min="8440" max="8440" width="4" style="1" bestFit="1" customWidth="1"/>
    <col min="8441" max="8441" width="1.85546875" style="1" customWidth="1"/>
    <col min="8442" max="8442" width="5.42578125" style="1" customWidth="1"/>
    <col min="8443" max="8443" width="0.7109375" style="1" customWidth="1"/>
    <col min="8444" max="8444" width="4" style="1" bestFit="1" customWidth="1"/>
    <col min="8445" max="8445" width="1.85546875" style="1" customWidth="1"/>
    <col min="8446" max="8446" width="5.7109375" style="1" customWidth="1"/>
    <col min="8447" max="8447" width="0.7109375" style="1" customWidth="1"/>
    <col min="8448" max="8448" width="2.7109375" style="1" customWidth="1"/>
    <col min="8449" max="8449" width="1.85546875" style="1" customWidth="1"/>
    <col min="8450" max="8450" width="6" style="1" customWidth="1"/>
    <col min="8451" max="8451" width="0.7109375" style="1" customWidth="1"/>
    <col min="8452" max="8452" width="3.28515625" style="1" customWidth="1"/>
    <col min="8453" max="8453" width="1.85546875" style="1" customWidth="1"/>
    <col min="8454" max="8454" width="5.28515625" style="1" customWidth="1"/>
    <col min="8455" max="8455" width="0.7109375" style="1" customWidth="1"/>
    <col min="8456" max="8456" width="2.85546875" style="1" customWidth="1"/>
    <col min="8457" max="8457" width="1.85546875" style="1" customWidth="1"/>
    <col min="8458" max="8458" width="6.140625" style="1" customWidth="1"/>
    <col min="8459" max="8459" width="0.7109375" style="1" customWidth="1"/>
    <col min="8460" max="8460" width="3.28515625" style="1" customWidth="1"/>
    <col min="8461" max="8461" width="1.85546875" style="1" customWidth="1"/>
    <col min="8462" max="8462" width="5.42578125" style="1" customWidth="1"/>
    <col min="8463" max="8463" width="0.7109375" style="1" customWidth="1"/>
    <col min="8464" max="8464" width="3.140625" style="1" customWidth="1"/>
    <col min="8465" max="8465" width="1.85546875" style="1" customWidth="1"/>
    <col min="8466" max="8466" width="6" style="1" customWidth="1"/>
    <col min="8467" max="8467" width="0.7109375" style="1" customWidth="1"/>
    <col min="8468" max="8468" width="3.42578125" style="1" customWidth="1"/>
    <col min="8469" max="8469" width="1.85546875" style="1" customWidth="1"/>
    <col min="8470" max="8470" width="5.5703125" style="1" customWidth="1"/>
    <col min="8471" max="8471" width="0.7109375" style="1" customWidth="1"/>
    <col min="8472" max="8472" width="3.7109375" style="1" customWidth="1"/>
    <col min="8473" max="8473" width="1.85546875" style="1" customWidth="1"/>
    <col min="8474" max="8474" width="5.28515625" style="1" customWidth="1"/>
    <col min="8475" max="8475" width="0.7109375" style="1" customWidth="1"/>
    <col min="8476" max="8476" width="3.7109375" style="1" customWidth="1"/>
    <col min="8477" max="8477" width="1.85546875" style="1" customWidth="1"/>
    <col min="8478" max="8478" width="7.140625" style="1" customWidth="1"/>
    <col min="8479" max="8479" width="5.5703125" style="1" customWidth="1"/>
    <col min="8480" max="8480" width="2" style="1" customWidth="1"/>
    <col min="8481" max="8481" width="11.7109375" style="1" customWidth="1"/>
    <col min="8482" max="8482" width="6.28515625" style="1" customWidth="1"/>
    <col min="8483" max="8483" width="11.5703125" style="1" customWidth="1"/>
    <col min="8484" max="8484" width="14.140625" style="1" bestFit="1" customWidth="1"/>
    <col min="8485" max="8485" width="10.7109375" style="1"/>
    <col min="8486" max="8486" width="15.28515625" style="1" customWidth="1"/>
    <col min="8487" max="8687" width="10.7109375" style="1"/>
    <col min="8688" max="8688" width="2.7109375" style="1" customWidth="1"/>
    <col min="8689" max="8689" width="1.85546875" style="1" customWidth="1"/>
    <col min="8690" max="8690" width="5.140625" style="1" customWidth="1"/>
    <col min="8691" max="8691" width="0.7109375" style="1" customWidth="1"/>
    <col min="8692" max="8692" width="4" style="1" bestFit="1" customWidth="1"/>
    <col min="8693" max="8693" width="1.7109375" style="1" customWidth="1"/>
    <col min="8694" max="8694" width="7" style="1" bestFit="1" customWidth="1"/>
    <col min="8695" max="8695" width="0.7109375" style="1" customWidth="1"/>
    <col min="8696" max="8696" width="4" style="1" bestFit="1" customWidth="1"/>
    <col min="8697" max="8697" width="1.85546875" style="1" customWidth="1"/>
    <col min="8698" max="8698" width="5.42578125" style="1" customWidth="1"/>
    <col min="8699" max="8699" width="0.7109375" style="1" customWidth="1"/>
    <col min="8700" max="8700" width="4" style="1" bestFit="1" customWidth="1"/>
    <col min="8701" max="8701" width="1.85546875" style="1" customWidth="1"/>
    <col min="8702" max="8702" width="5.7109375" style="1" customWidth="1"/>
    <col min="8703" max="8703" width="0.7109375" style="1" customWidth="1"/>
    <col min="8704" max="8704" width="2.7109375" style="1" customWidth="1"/>
    <col min="8705" max="8705" width="1.85546875" style="1" customWidth="1"/>
    <col min="8706" max="8706" width="6" style="1" customWidth="1"/>
    <col min="8707" max="8707" width="0.7109375" style="1" customWidth="1"/>
    <col min="8708" max="8708" width="3.28515625" style="1" customWidth="1"/>
    <col min="8709" max="8709" width="1.85546875" style="1" customWidth="1"/>
    <col min="8710" max="8710" width="5.28515625" style="1" customWidth="1"/>
    <col min="8711" max="8711" width="0.7109375" style="1" customWidth="1"/>
    <col min="8712" max="8712" width="2.85546875" style="1" customWidth="1"/>
    <col min="8713" max="8713" width="1.85546875" style="1" customWidth="1"/>
    <col min="8714" max="8714" width="6.140625" style="1" customWidth="1"/>
    <col min="8715" max="8715" width="0.7109375" style="1" customWidth="1"/>
    <col min="8716" max="8716" width="3.28515625" style="1" customWidth="1"/>
    <col min="8717" max="8717" width="1.85546875" style="1" customWidth="1"/>
    <col min="8718" max="8718" width="5.42578125" style="1" customWidth="1"/>
    <col min="8719" max="8719" width="0.7109375" style="1" customWidth="1"/>
    <col min="8720" max="8720" width="3.140625" style="1" customWidth="1"/>
    <col min="8721" max="8721" width="1.85546875" style="1" customWidth="1"/>
    <col min="8722" max="8722" width="6" style="1" customWidth="1"/>
    <col min="8723" max="8723" width="0.7109375" style="1" customWidth="1"/>
    <col min="8724" max="8724" width="3.42578125" style="1" customWidth="1"/>
    <col min="8725" max="8725" width="1.85546875" style="1" customWidth="1"/>
    <col min="8726" max="8726" width="5.5703125" style="1" customWidth="1"/>
    <col min="8727" max="8727" width="0.7109375" style="1" customWidth="1"/>
    <col min="8728" max="8728" width="3.7109375" style="1" customWidth="1"/>
    <col min="8729" max="8729" width="1.85546875" style="1" customWidth="1"/>
    <col min="8730" max="8730" width="5.28515625" style="1" customWidth="1"/>
    <col min="8731" max="8731" width="0.7109375" style="1" customWidth="1"/>
    <col min="8732" max="8732" width="3.7109375" style="1" customWidth="1"/>
    <col min="8733" max="8733" width="1.85546875" style="1" customWidth="1"/>
    <col min="8734" max="8734" width="7.140625" style="1" customWidth="1"/>
    <col min="8735" max="8735" width="5.5703125" style="1" customWidth="1"/>
    <col min="8736" max="8736" width="2" style="1" customWidth="1"/>
    <col min="8737" max="8737" width="11.7109375" style="1" customWidth="1"/>
    <col min="8738" max="8738" width="6.28515625" style="1" customWidth="1"/>
    <col min="8739" max="8739" width="11.5703125" style="1" customWidth="1"/>
    <col min="8740" max="8740" width="14.140625" style="1" bestFit="1" customWidth="1"/>
    <col min="8741" max="8741" width="10.7109375" style="1"/>
    <col min="8742" max="8742" width="15.28515625" style="1" customWidth="1"/>
    <col min="8743" max="8943" width="10.7109375" style="1"/>
    <col min="8944" max="8944" width="2.7109375" style="1" customWidth="1"/>
    <col min="8945" max="8945" width="1.85546875" style="1" customWidth="1"/>
    <col min="8946" max="8946" width="5.140625" style="1" customWidth="1"/>
    <col min="8947" max="8947" width="0.7109375" style="1" customWidth="1"/>
    <col min="8948" max="8948" width="4" style="1" bestFit="1" customWidth="1"/>
    <col min="8949" max="8949" width="1.7109375" style="1" customWidth="1"/>
    <col min="8950" max="8950" width="7" style="1" bestFit="1" customWidth="1"/>
    <col min="8951" max="8951" width="0.7109375" style="1" customWidth="1"/>
    <col min="8952" max="8952" width="4" style="1" bestFit="1" customWidth="1"/>
    <col min="8953" max="8953" width="1.85546875" style="1" customWidth="1"/>
    <col min="8954" max="8954" width="5.42578125" style="1" customWidth="1"/>
    <col min="8955" max="8955" width="0.7109375" style="1" customWidth="1"/>
    <col min="8956" max="8956" width="4" style="1" bestFit="1" customWidth="1"/>
    <col min="8957" max="8957" width="1.85546875" style="1" customWidth="1"/>
    <col min="8958" max="8958" width="5.7109375" style="1" customWidth="1"/>
    <col min="8959" max="8959" width="0.7109375" style="1" customWidth="1"/>
    <col min="8960" max="8960" width="2.7109375" style="1" customWidth="1"/>
    <col min="8961" max="8961" width="1.85546875" style="1" customWidth="1"/>
    <col min="8962" max="8962" width="6" style="1" customWidth="1"/>
    <col min="8963" max="8963" width="0.7109375" style="1" customWidth="1"/>
    <col min="8964" max="8964" width="3.28515625" style="1" customWidth="1"/>
    <col min="8965" max="8965" width="1.85546875" style="1" customWidth="1"/>
    <col min="8966" max="8966" width="5.28515625" style="1" customWidth="1"/>
    <col min="8967" max="8967" width="0.7109375" style="1" customWidth="1"/>
    <col min="8968" max="8968" width="2.85546875" style="1" customWidth="1"/>
    <col min="8969" max="8969" width="1.85546875" style="1" customWidth="1"/>
    <col min="8970" max="8970" width="6.140625" style="1" customWidth="1"/>
    <col min="8971" max="8971" width="0.7109375" style="1" customWidth="1"/>
    <col min="8972" max="8972" width="3.28515625" style="1" customWidth="1"/>
    <col min="8973" max="8973" width="1.85546875" style="1" customWidth="1"/>
    <col min="8974" max="8974" width="5.42578125" style="1" customWidth="1"/>
    <col min="8975" max="8975" width="0.7109375" style="1" customWidth="1"/>
    <col min="8976" max="8976" width="3.140625" style="1" customWidth="1"/>
    <col min="8977" max="8977" width="1.85546875" style="1" customWidth="1"/>
    <col min="8978" max="8978" width="6" style="1" customWidth="1"/>
    <col min="8979" max="8979" width="0.7109375" style="1" customWidth="1"/>
    <col min="8980" max="8980" width="3.42578125" style="1" customWidth="1"/>
    <col min="8981" max="8981" width="1.85546875" style="1" customWidth="1"/>
    <col min="8982" max="8982" width="5.5703125" style="1" customWidth="1"/>
    <col min="8983" max="8983" width="0.7109375" style="1" customWidth="1"/>
    <col min="8984" max="8984" width="3.7109375" style="1" customWidth="1"/>
    <col min="8985" max="8985" width="1.85546875" style="1" customWidth="1"/>
    <col min="8986" max="8986" width="5.28515625" style="1" customWidth="1"/>
    <col min="8987" max="8987" width="0.7109375" style="1" customWidth="1"/>
    <col min="8988" max="8988" width="3.7109375" style="1" customWidth="1"/>
    <col min="8989" max="8989" width="1.85546875" style="1" customWidth="1"/>
    <col min="8990" max="8990" width="7.140625" style="1" customWidth="1"/>
    <col min="8991" max="8991" width="5.5703125" style="1" customWidth="1"/>
    <col min="8992" max="8992" width="2" style="1" customWidth="1"/>
    <col min="8993" max="8993" width="11.7109375" style="1" customWidth="1"/>
    <col min="8994" max="8994" width="6.28515625" style="1" customWidth="1"/>
    <col min="8995" max="8995" width="11.5703125" style="1" customWidth="1"/>
    <col min="8996" max="8996" width="14.140625" style="1" bestFit="1" customWidth="1"/>
    <col min="8997" max="8997" width="10.7109375" style="1"/>
    <col min="8998" max="8998" width="15.28515625" style="1" customWidth="1"/>
    <col min="8999" max="9199" width="10.7109375" style="1"/>
    <col min="9200" max="9200" width="2.7109375" style="1" customWidth="1"/>
    <col min="9201" max="9201" width="1.85546875" style="1" customWidth="1"/>
    <col min="9202" max="9202" width="5.140625" style="1" customWidth="1"/>
    <col min="9203" max="9203" width="0.7109375" style="1" customWidth="1"/>
    <col min="9204" max="9204" width="4" style="1" bestFit="1" customWidth="1"/>
    <col min="9205" max="9205" width="1.7109375" style="1" customWidth="1"/>
    <col min="9206" max="9206" width="7" style="1" bestFit="1" customWidth="1"/>
    <col min="9207" max="9207" width="0.7109375" style="1" customWidth="1"/>
    <col min="9208" max="9208" width="4" style="1" bestFit="1" customWidth="1"/>
    <col min="9209" max="9209" width="1.85546875" style="1" customWidth="1"/>
    <col min="9210" max="9210" width="5.42578125" style="1" customWidth="1"/>
    <col min="9211" max="9211" width="0.7109375" style="1" customWidth="1"/>
    <col min="9212" max="9212" width="4" style="1" bestFit="1" customWidth="1"/>
    <col min="9213" max="9213" width="1.85546875" style="1" customWidth="1"/>
    <col min="9214" max="9214" width="5.7109375" style="1" customWidth="1"/>
    <col min="9215" max="9215" width="0.7109375" style="1" customWidth="1"/>
    <col min="9216" max="9216" width="2.7109375" style="1" customWidth="1"/>
    <col min="9217" max="9217" width="1.85546875" style="1" customWidth="1"/>
    <col min="9218" max="9218" width="6" style="1" customWidth="1"/>
    <col min="9219" max="9219" width="0.7109375" style="1" customWidth="1"/>
    <col min="9220" max="9220" width="3.28515625" style="1" customWidth="1"/>
    <col min="9221" max="9221" width="1.85546875" style="1" customWidth="1"/>
    <col min="9222" max="9222" width="5.28515625" style="1" customWidth="1"/>
    <col min="9223" max="9223" width="0.7109375" style="1" customWidth="1"/>
    <col min="9224" max="9224" width="2.85546875" style="1" customWidth="1"/>
    <col min="9225" max="9225" width="1.85546875" style="1" customWidth="1"/>
    <col min="9226" max="9226" width="6.140625" style="1" customWidth="1"/>
    <col min="9227" max="9227" width="0.7109375" style="1" customWidth="1"/>
    <col min="9228" max="9228" width="3.28515625" style="1" customWidth="1"/>
    <col min="9229" max="9229" width="1.85546875" style="1" customWidth="1"/>
    <col min="9230" max="9230" width="5.42578125" style="1" customWidth="1"/>
    <col min="9231" max="9231" width="0.7109375" style="1" customWidth="1"/>
    <col min="9232" max="9232" width="3.140625" style="1" customWidth="1"/>
    <col min="9233" max="9233" width="1.85546875" style="1" customWidth="1"/>
    <col min="9234" max="9234" width="6" style="1" customWidth="1"/>
    <col min="9235" max="9235" width="0.7109375" style="1" customWidth="1"/>
    <col min="9236" max="9236" width="3.42578125" style="1" customWidth="1"/>
    <col min="9237" max="9237" width="1.85546875" style="1" customWidth="1"/>
    <col min="9238" max="9238" width="5.5703125" style="1" customWidth="1"/>
    <col min="9239" max="9239" width="0.7109375" style="1" customWidth="1"/>
    <col min="9240" max="9240" width="3.7109375" style="1" customWidth="1"/>
    <col min="9241" max="9241" width="1.85546875" style="1" customWidth="1"/>
    <col min="9242" max="9242" width="5.28515625" style="1" customWidth="1"/>
    <col min="9243" max="9243" width="0.7109375" style="1" customWidth="1"/>
    <col min="9244" max="9244" width="3.7109375" style="1" customWidth="1"/>
    <col min="9245" max="9245" width="1.85546875" style="1" customWidth="1"/>
    <col min="9246" max="9246" width="7.140625" style="1" customWidth="1"/>
    <col min="9247" max="9247" width="5.5703125" style="1" customWidth="1"/>
    <col min="9248" max="9248" width="2" style="1" customWidth="1"/>
    <col min="9249" max="9249" width="11.7109375" style="1" customWidth="1"/>
    <col min="9250" max="9250" width="6.28515625" style="1" customWidth="1"/>
    <col min="9251" max="9251" width="11.5703125" style="1" customWidth="1"/>
    <col min="9252" max="9252" width="14.140625" style="1" bestFit="1" customWidth="1"/>
    <col min="9253" max="9253" width="10.7109375" style="1"/>
    <col min="9254" max="9254" width="15.28515625" style="1" customWidth="1"/>
    <col min="9255" max="9455" width="10.7109375" style="1"/>
    <col min="9456" max="9456" width="2.7109375" style="1" customWidth="1"/>
    <col min="9457" max="9457" width="1.85546875" style="1" customWidth="1"/>
    <col min="9458" max="9458" width="5.140625" style="1" customWidth="1"/>
    <col min="9459" max="9459" width="0.7109375" style="1" customWidth="1"/>
    <col min="9460" max="9460" width="4" style="1" bestFit="1" customWidth="1"/>
    <col min="9461" max="9461" width="1.7109375" style="1" customWidth="1"/>
    <col min="9462" max="9462" width="7" style="1" bestFit="1" customWidth="1"/>
    <col min="9463" max="9463" width="0.7109375" style="1" customWidth="1"/>
    <col min="9464" max="9464" width="4" style="1" bestFit="1" customWidth="1"/>
    <col min="9465" max="9465" width="1.85546875" style="1" customWidth="1"/>
    <col min="9466" max="9466" width="5.42578125" style="1" customWidth="1"/>
    <col min="9467" max="9467" width="0.7109375" style="1" customWidth="1"/>
    <col min="9468" max="9468" width="4" style="1" bestFit="1" customWidth="1"/>
    <col min="9469" max="9469" width="1.85546875" style="1" customWidth="1"/>
    <col min="9470" max="9470" width="5.7109375" style="1" customWidth="1"/>
    <col min="9471" max="9471" width="0.7109375" style="1" customWidth="1"/>
    <col min="9472" max="9472" width="2.7109375" style="1" customWidth="1"/>
    <col min="9473" max="9473" width="1.85546875" style="1" customWidth="1"/>
    <col min="9474" max="9474" width="6" style="1" customWidth="1"/>
    <col min="9475" max="9475" width="0.7109375" style="1" customWidth="1"/>
    <col min="9476" max="9476" width="3.28515625" style="1" customWidth="1"/>
    <col min="9477" max="9477" width="1.85546875" style="1" customWidth="1"/>
    <col min="9478" max="9478" width="5.28515625" style="1" customWidth="1"/>
    <col min="9479" max="9479" width="0.7109375" style="1" customWidth="1"/>
    <col min="9480" max="9480" width="2.85546875" style="1" customWidth="1"/>
    <col min="9481" max="9481" width="1.85546875" style="1" customWidth="1"/>
    <col min="9482" max="9482" width="6.140625" style="1" customWidth="1"/>
    <col min="9483" max="9483" width="0.7109375" style="1" customWidth="1"/>
    <col min="9484" max="9484" width="3.28515625" style="1" customWidth="1"/>
    <col min="9485" max="9485" width="1.85546875" style="1" customWidth="1"/>
    <col min="9486" max="9486" width="5.42578125" style="1" customWidth="1"/>
    <col min="9487" max="9487" width="0.7109375" style="1" customWidth="1"/>
    <col min="9488" max="9488" width="3.140625" style="1" customWidth="1"/>
    <col min="9489" max="9489" width="1.85546875" style="1" customWidth="1"/>
    <col min="9490" max="9490" width="6" style="1" customWidth="1"/>
    <col min="9491" max="9491" width="0.7109375" style="1" customWidth="1"/>
    <col min="9492" max="9492" width="3.42578125" style="1" customWidth="1"/>
    <col min="9493" max="9493" width="1.85546875" style="1" customWidth="1"/>
    <col min="9494" max="9494" width="5.5703125" style="1" customWidth="1"/>
    <col min="9495" max="9495" width="0.7109375" style="1" customWidth="1"/>
    <col min="9496" max="9496" width="3.7109375" style="1" customWidth="1"/>
    <col min="9497" max="9497" width="1.85546875" style="1" customWidth="1"/>
    <col min="9498" max="9498" width="5.28515625" style="1" customWidth="1"/>
    <col min="9499" max="9499" width="0.7109375" style="1" customWidth="1"/>
    <col min="9500" max="9500" width="3.7109375" style="1" customWidth="1"/>
    <col min="9501" max="9501" width="1.85546875" style="1" customWidth="1"/>
    <col min="9502" max="9502" width="7.140625" style="1" customWidth="1"/>
    <col min="9503" max="9503" width="5.5703125" style="1" customWidth="1"/>
    <col min="9504" max="9504" width="2" style="1" customWidth="1"/>
    <col min="9505" max="9505" width="11.7109375" style="1" customWidth="1"/>
    <col min="9506" max="9506" width="6.28515625" style="1" customWidth="1"/>
    <col min="9507" max="9507" width="11.5703125" style="1" customWidth="1"/>
    <col min="9508" max="9508" width="14.140625" style="1" bestFit="1" customWidth="1"/>
    <col min="9509" max="9509" width="10.7109375" style="1"/>
    <col min="9510" max="9510" width="15.28515625" style="1" customWidth="1"/>
    <col min="9511" max="9711" width="10.7109375" style="1"/>
    <col min="9712" max="9712" width="2.7109375" style="1" customWidth="1"/>
    <col min="9713" max="9713" width="1.85546875" style="1" customWidth="1"/>
    <col min="9714" max="9714" width="5.140625" style="1" customWidth="1"/>
    <col min="9715" max="9715" width="0.7109375" style="1" customWidth="1"/>
    <col min="9716" max="9716" width="4" style="1" bestFit="1" customWidth="1"/>
    <col min="9717" max="9717" width="1.7109375" style="1" customWidth="1"/>
    <col min="9718" max="9718" width="7" style="1" bestFit="1" customWidth="1"/>
    <col min="9719" max="9719" width="0.7109375" style="1" customWidth="1"/>
    <col min="9720" max="9720" width="4" style="1" bestFit="1" customWidth="1"/>
    <col min="9721" max="9721" width="1.85546875" style="1" customWidth="1"/>
    <col min="9722" max="9722" width="5.42578125" style="1" customWidth="1"/>
    <col min="9723" max="9723" width="0.7109375" style="1" customWidth="1"/>
    <col min="9724" max="9724" width="4" style="1" bestFit="1" customWidth="1"/>
    <col min="9725" max="9725" width="1.85546875" style="1" customWidth="1"/>
    <col min="9726" max="9726" width="5.7109375" style="1" customWidth="1"/>
    <col min="9727" max="9727" width="0.7109375" style="1" customWidth="1"/>
    <col min="9728" max="9728" width="2.7109375" style="1" customWidth="1"/>
    <col min="9729" max="9729" width="1.85546875" style="1" customWidth="1"/>
    <col min="9730" max="9730" width="6" style="1" customWidth="1"/>
    <col min="9731" max="9731" width="0.7109375" style="1" customWidth="1"/>
    <col min="9732" max="9732" width="3.28515625" style="1" customWidth="1"/>
    <col min="9733" max="9733" width="1.85546875" style="1" customWidth="1"/>
    <col min="9734" max="9734" width="5.28515625" style="1" customWidth="1"/>
    <col min="9735" max="9735" width="0.7109375" style="1" customWidth="1"/>
    <col min="9736" max="9736" width="2.85546875" style="1" customWidth="1"/>
    <col min="9737" max="9737" width="1.85546875" style="1" customWidth="1"/>
    <col min="9738" max="9738" width="6.140625" style="1" customWidth="1"/>
    <col min="9739" max="9739" width="0.7109375" style="1" customWidth="1"/>
    <col min="9740" max="9740" width="3.28515625" style="1" customWidth="1"/>
    <col min="9741" max="9741" width="1.85546875" style="1" customWidth="1"/>
    <col min="9742" max="9742" width="5.42578125" style="1" customWidth="1"/>
    <col min="9743" max="9743" width="0.7109375" style="1" customWidth="1"/>
    <col min="9744" max="9744" width="3.140625" style="1" customWidth="1"/>
    <col min="9745" max="9745" width="1.85546875" style="1" customWidth="1"/>
    <col min="9746" max="9746" width="6" style="1" customWidth="1"/>
    <col min="9747" max="9747" width="0.7109375" style="1" customWidth="1"/>
    <col min="9748" max="9748" width="3.42578125" style="1" customWidth="1"/>
    <col min="9749" max="9749" width="1.85546875" style="1" customWidth="1"/>
    <col min="9750" max="9750" width="5.5703125" style="1" customWidth="1"/>
    <col min="9751" max="9751" width="0.7109375" style="1" customWidth="1"/>
    <col min="9752" max="9752" width="3.7109375" style="1" customWidth="1"/>
    <col min="9753" max="9753" width="1.85546875" style="1" customWidth="1"/>
    <col min="9754" max="9754" width="5.28515625" style="1" customWidth="1"/>
    <col min="9755" max="9755" width="0.7109375" style="1" customWidth="1"/>
    <col min="9756" max="9756" width="3.7109375" style="1" customWidth="1"/>
    <col min="9757" max="9757" width="1.85546875" style="1" customWidth="1"/>
    <col min="9758" max="9758" width="7.140625" style="1" customWidth="1"/>
    <col min="9759" max="9759" width="5.5703125" style="1" customWidth="1"/>
    <col min="9760" max="9760" width="2" style="1" customWidth="1"/>
    <col min="9761" max="9761" width="11.7109375" style="1" customWidth="1"/>
    <col min="9762" max="9762" width="6.28515625" style="1" customWidth="1"/>
    <col min="9763" max="9763" width="11.5703125" style="1" customWidth="1"/>
    <col min="9764" max="9764" width="14.140625" style="1" bestFit="1" customWidth="1"/>
    <col min="9765" max="9765" width="10.7109375" style="1"/>
    <col min="9766" max="9766" width="15.28515625" style="1" customWidth="1"/>
    <col min="9767" max="9967" width="10.7109375" style="1"/>
    <col min="9968" max="9968" width="2.7109375" style="1" customWidth="1"/>
    <col min="9969" max="9969" width="1.85546875" style="1" customWidth="1"/>
    <col min="9970" max="9970" width="5.140625" style="1" customWidth="1"/>
    <col min="9971" max="9971" width="0.7109375" style="1" customWidth="1"/>
    <col min="9972" max="9972" width="4" style="1" bestFit="1" customWidth="1"/>
    <col min="9973" max="9973" width="1.7109375" style="1" customWidth="1"/>
    <col min="9974" max="9974" width="7" style="1" bestFit="1" customWidth="1"/>
    <col min="9975" max="9975" width="0.7109375" style="1" customWidth="1"/>
    <col min="9976" max="9976" width="4" style="1" bestFit="1" customWidth="1"/>
    <col min="9977" max="9977" width="1.85546875" style="1" customWidth="1"/>
    <col min="9978" max="9978" width="5.42578125" style="1" customWidth="1"/>
    <col min="9979" max="9979" width="0.7109375" style="1" customWidth="1"/>
    <col min="9980" max="9980" width="4" style="1" bestFit="1" customWidth="1"/>
    <col min="9981" max="9981" width="1.85546875" style="1" customWidth="1"/>
    <col min="9982" max="9982" width="5.7109375" style="1" customWidth="1"/>
    <col min="9983" max="9983" width="0.7109375" style="1" customWidth="1"/>
    <col min="9984" max="9984" width="2.7109375" style="1" customWidth="1"/>
    <col min="9985" max="9985" width="1.85546875" style="1" customWidth="1"/>
    <col min="9986" max="9986" width="6" style="1" customWidth="1"/>
    <col min="9987" max="9987" width="0.7109375" style="1" customWidth="1"/>
    <col min="9988" max="9988" width="3.28515625" style="1" customWidth="1"/>
    <col min="9989" max="9989" width="1.85546875" style="1" customWidth="1"/>
    <col min="9990" max="9990" width="5.28515625" style="1" customWidth="1"/>
    <col min="9991" max="9991" width="0.7109375" style="1" customWidth="1"/>
    <col min="9992" max="9992" width="2.85546875" style="1" customWidth="1"/>
    <col min="9993" max="9993" width="1.85546875" style="1" customWidth="1"/>
    <col min="9994" max="9994" width="6.140625" style="1" customWidth="1"/>
    <col min="9995" max="9995" width="0.7109375" style="1" customWidth="1"/>
    <col min="9996" max="9996" width="3.28515625" style="1" customWidth="1"/>
    <col min="9997" max="9997" width="1.85546875" style="1" customWidth="1"/>
    <col min="9998" max="9998" width="5.42578125" style="1" customWidth="1"/>
    <col min="9999" max="9999" width="0.7109375" style="1" customWidth="1"/>
    <col min="10000" max="10000" width="3.140625" style="1" customWidth="1"/>
    <col min="10001" max="10001" width="1.85546875" style="1" customWidth="1"/>
    <col min="10002" max="10002" width="6" style="1" customWidth="1"/>
    <col min="10003" max="10003" width="0.7109375" style="1" customWidth="1"/>
    <col min="10004" max="10004" width="3.42578125" style="1" customWidth="1"/>
    <col min="10005" max="10005" width="1.85546875" style="1" customWidth="1"/>
    <col min="10006" max="10006" width="5.5703125" style="1" customWidth="1"/>
    <col min="10007" max="10007" width="0.7109375" style="1" customWidth="1"/>
    <col min="10008" max="10008" width="3.7109375" style="1" customWidth="1"/>
    <col min="10009" max="10009" width="1.85546875" style="1" customWidth="1"/>
    <col min="10010" max="10010" width="5.28515625" style="1" customWidth="1"/>
    <col min="10011" max="10011" width="0.7109375" style="1" customWidth="1"/>
    <col min="10012" max="10012" width="3.7109375" style="1" customWidth="1"/>
    <col min="10013" max="10013" width="1.85546875" style="1" customWidth="1"/>
    <col min="10014" max="10014" width="7.140625" style="1" customWidth="1"/>
    <col min="10015" max="10015" width="5.5703125" style="1" customWidth="1"/>
    <col min="10016" max="10016" width="2" style="1" customWidth="1"/>
    <col min="10017" max="10017" width="11.7109375" style="1" customWidth="1"/>
    <col min="10018" max="10018" width="6.28515625" style="1" customWidth="1"/>
    <col min="10019" max="10019" width="11.5703125" style="1" customWidth="1"/>
    <col min="10020" max="10020" width="14.140625" style="1" bestFit="1" customWidth="1"/>
    <col min="10021" max="10021" width="10.7109375" style="1"/>
    <col min="10022" max="10022" width="15.28515625" style="1" customWidth="1"/>
    <col min="10023" max="10223" width="10.7109375" style="1"/>
    <col min="10224" max="10224" width="2.7109375" style="1" customWidth="1"/>
    <col min="10225" max="10225" width="1.85546875" style="1" customWidth="1"/>
    <col min="10226" max="10226" width="5.140625" style="1" customWidth="1"/>
    <col min="10227" max="10227" width="0.7109375" style="1" customWidth="1"/>
    <col min="10228" max="10228" width="4" style="1" bestFit="1" customWidth="1"/>
    <col min="10229" max="10229" width="1.7109375" style="1" customWidth="1"/>
    <col min="10230" max="10230" width="7" style="1" bestFit="1" customWidth="1"/>
    <col min="10231" max="10231" width="0.7109375" style="1" customWidth="1"/>
    <col min="10232" max="10232" width="4" style="1" bestFit="1" customWidth="1"/>
    <col min="10233" max="10233" width="1.85546875" style="1" customWidth="1"/>
    <col min="10234" max="10234" width="5.42578125" style="1" customWidth="1"/>
    <col min="10235" max="10235" width="0.7109375" style="1" customWidth="1"/>
    <col min="10236" max="10236" width="4" style="1" bestFit="1" customWidth="1"/>
    <col min="10237" max="10237" width="1.85546875" style="1" customWidth="1"/>
    <col min="10238" max="10238" width="5.7109375" style="1" customWidth="1"/>
    <col min="10239" max="10239" width="0.7109375" style="1" customWidth="1"/>
    <col min="10240" max="10240" width="2.7109375" style="1" customWidth="1"/>
    <col min="10241" max="10241" width="1.85546875" style="1" customWidth="1"/>
    <col min="10242" max="10242" width="6" style="1" customWidth="1"/>
    <col min="10243" max="10243" width="0.7109375" style="1" customWidth="1"/>
    <col min="10244" max="10244" width="3.28515625" style="1" customWidth="1"/>
    <col min="10245" max="10245" width="1.85546875" style="1" customWidth="1"/>
    <col min="10246" max="10246" width="5.28515625" style="1" customWidth="1"/>
    <col min="10247" max="10247" width="0.7109375" style="1" customWidth="1"/>
    <col min="10248" max="10248" width="2.85546875" style="1" customWidth="1"/>
    <col min="10249" max="10249" width="1.85546875" style="1" customWidth="1"/>
    <col min="10250" max="10250" width="6.140625" style="1" customWidth="1"/>
    <col min="10251" max="10251" width="0.7109375" style="1" customWidth="1"/>
    <col min="10252" max="10252" width="3.28515625" style="1" customWidth="1"/>
    <col min="10253" max="10253" width="1.85546875" style="1" customWidth="1"/>
    <col min="10254" max="10254" width="5.42578125" style="1" customWidth="1"/>
    <col min="10255" max="10255" width="0.7109375" style="1" customWidth="1"/>
    <col min="10256" max="10256" width="3.140625" style="1" customWidth="1"/>
    <col min="10257" max="10257" width="1.85546875" style="1" customWidth="1"/>
    <col min="10258" max="10258" width="6" style="1" customWidth="1"/>
    <col min="10259" max="10259" width="0.7109375" style="1" customWidth="1"/>
    <col min="10260" max="10260" width="3.42578125" style="1" customWidth="1"/>
    <col min="10261" max="10261" width="1.85546875" style="1" customWidth="1"/>
    <col min="10262" max="10262" width="5.5703125" style="1" customWidth="1"/>
    <col min="10263" max="10263" width="0.7109375" style="1" customWidth="1"/>
    <col min="10264" max="10264" width="3.7109375" style="1" customWidth="1"/>
    <col min="10265" max="10265" width="1.85546875" style="1" customWidth="1"/>
    <col min="10266" max="10266" width="5.28515625" style="1" customWidth="1"/>
    <col min="10267" max="10267" width="0.7109375" style="1" customWidth="1"/>
    <col min="10268" max="10268" width="3.7109375" style="1" customWidth="1"/>
    <col min="10269" max="10269" width="1.85546875" style="1" customWidth="1"/>
    <col min="10270" max="10270" width="7.140625" style="1" customWidth="1"/>
    <col min="10271" max="10271" width="5.5703125" style="1" customWidth="1"/>
    <col min="10272" max="10272" width="2" style="1" customWidth="1"/>
    <col min="10273" max="10273" width="11.7109375" style="1" customWidth="1"/>
    <col min="10274" max="10274" width="6.28515625" style="1" customWidth="1"/>
    <col min="10275" max="10275" width="11.5703125" style="1" customWidth="1"/>
    <col min="10276" max="10276" width="14.140625" style="1" bestFit="1" customWidth="1"/>
    <col min="10277" max="10277" width="10.7109375" style="1"/>
    <col min="10278" max="10278" width="15.28515625" style="1" customWidth="1"/>
    <col min="10279" max="10479" width="10.7109375" style="1"/>
    <col min="10480" max="10480" width="2.7109375" style="1" customWidth="1"/>
    <col min="10481" max="10481" width="1.85546875" style="1" customWidth="1"/>
    <col min="10482" max="10482" width="5.140625" style="1" customWidth="1"/>
    <col min="10483" max="10483" width="0.7109375" style="1" customWidth="1"/>
    <col min="10484" max="10484" width="4" style="1" bestFit="1" customWidth="1"/>
    <col min="10485" max="10485" width="1.7109375" style="1" customWidth="1"/>
    <col min="10486" max="10486" width="7" style="1" bestFit="1" customWidth="1"/>
    <col min="10487" max="10487" width="0.7109375" style="1" customWidth="1"/>
    <col min="10488" max="10488" width="4" style="1" bestFit="1" customWidth="1"/>
    <col min="10489" max="10489" width="1.85546875" style="1" customWidth="1"/>
    <col min="10490" max="10490" width="5.42578125" style="1" customWidth="1"/>
    <col min="10491" max="10491" width="0.7109375" style="1" customWidth="1"/>
    <col min="10492" max="10492" width="4" style="1" bestFit="1" customWidth="1"/>
    <col min="10493" max="10493" width="1.85546875" style="1" customWidth="1"/>
    <col min="10494" max="10494" width="5.7109375" style="1" customWidth="1"/>
    <col min="10495" max="10495" width="0.7109375" style="1" customWidth="1"/>
    <col min="10496" max="10496" width="2.7109375" style="1" customWidth="1"/>
    <col min="10497" max="10497" width="1.85546875" style="1" customWidth="1"/>
    <col min="10498" max="10498" width="6" style="1" customWidth="1"/>
    <col min="10499" max="10499" width="0.7109375" style="1" customWidth="1"/>
    <col min="10500" max="10500" width="3.28515625" style="1" customWidth="1"/>
    <col min="10501" max="10501" width="1.85546875" style="1" customWidth="1"/>
    <col min="10502" max="10502" width="5.28515625" style="1" customWidth="1"/>
    <col min="10503" max="10503" width="0.7109375" style="1" customWidth="1"/>
    <col min="10504" max="10504" width="2.85546875" style="1" customWidth="1"/>
    <col min="10505" max="10505" width="1.85546875" style="1" customWidth="1"/>
    <col min="10506" max="10506" width="6.140625" style="1" customWidth="1"/>
    <col min="10507" max="10507" width="0.7109375" style="1" customWidth="1"/>
    <col min="10508" max="10508" width="3.28515625" style="1" customWidth="1"/>
    <col min="10509" max="10509" width="1.85546875" style="1" customWidth="1"/>
    <col min="10510" max="10510" width="5.42578125" style="1" customWidth="1"/>
    <col min="10511" max="10511" width="0.7109375" style="1" customWidth="1"/>
    <col min="10512" max="10512" width="3.140625" style="1" customWidth="1"/>
    <col min="10513" max="10513" width="1.85546875" style="1" customWidth="1"/>
    <col min="10514" max="10514" width="6" style="1" customWidth="1"/>
    <col min="10515" max="10515" width="0.7109375" style="1" customWidth="1"/>
    <col min="10516" max="10516" width="3.42578125" style="1" customWidth="1"/>
    <col min="10517" max="10517" width="1.85546875" style="1" customWidth="1"/>
    <col min="10518" max="10518" width="5.5703125" style="1" customWidth="1"/>
    <col min="10519" max="10519" width="0.7109375" style="1" customWidth="1"/>
    <col min="10520" max="10520" width="3.7109375" style="1" customWidth="1"/>
    <col min="10521" max="10521" width="1.85546875" style="1" customWidth="1"/>
    <col min="10522" max="10522" width="5.28515625" style="1" customWidth="1"/>
    <col min="10523" max="10523" width="0.7109375" style="1" customWidth="1"/>
    <col min="10524" max="10524" width="3.7109375" style="1" customWidth="1"/>
    <col min="10525" max="10525" width="1.85546875" style="1" customWidth="1"/>
    <col min="10526" max="10526" width="7.140625" style="1" customWidth="1"/>
    <col min="10527" max="10527" width="5.5703125" style="1" customWidth="1"/>
    <col min="10528" max="10528" width="2" style="1" customWidth="1"/>
    <col min="10529" max="10529" width="11.7109375" style="1" customWidth="1"/>
    <col min="10530" max="10530" width="6.28515625" style="1" customWidth="1"/>
    <col min="10531" max="10531" width="11.5703125" style="1" customWidth="1"/>
    <col min="10532" max="10532" width="14.140625" style="1" bestFit="1" customWidth="1"/>
    <col min="10533" max="10533" width="10.7109375" style="1"/>
    <col min="10534" max="10534" width="15.28515625" style="1" customWidth="1"/>
    <col min="10535" max="10735" width="10.7109375" style="1"/>
    <col min="10736" max="10736" width="2.7109375" style="1" customWidth="1"/>
    <col min="10737" max="10737" width="1.85546875" style="1" customWidth="1"/>
    <col min="10738" max="10738" width="5.140625" style="1" customWidth="1"/>
    <col min="10739" max="10739" width="0.7109375" style="1" customWidth="1"/>
    <col min="10740" max="10740" width="4" style="1" bestFit="1" customWidth="1"/>
    <col min="10741" max="10741" width="1.7109375" style="1" customWidth="1"/>
    <col min="10742" max="10742" width="7" style="1" bestFit="1" customWidth="1"/>
    <col min="10743" max="10743" width="0.7109375" style="1" customWidth="1"/>
    <col min="10744" max="10744" width="4" style="1" bestFit="1" customWidth="1"/>
    <col min="10745" max="10745" width="1.85546875" style="1" customWidth="1"/>
    <col min="10746" max="10746" width="5.42578125" style="1" customWidth="1"/>
    <col min="10747" max="10747" width="0.7109375" style="1" customWidth="1"/>
    <col min="10748" max="10748" width="4" style="1" bestFit="1" customWidth="1"/>
    <col min="10749" max="10749" width="1.85546875" style="1" customWidth="1"/>
    <col min="10750" max="10750" width="5.7109375" style="1" customWidth="1"/>
    <col min="10751" max="10751" width="0.7109375" style="1" customWidth="1"/>
    <col min="10752" max="10752" width="2.7109375" style="1" customWidth="1"/>
    <col min="10753" max="10753" width="1.85546875" style="1" customWidth="1"/>
    <col min="10754" max="10754" width="6" style="1" customWidth="1"/>
    <col min="10755" max="10755" width="0.7109375" style="1" customWidth="1"/>
    <col min="10756" max="10756" width="3.28515625" style="1" customWidth="1"/>
    <col min="10757" max="10757" width="1.85546875" style="1" customWidth="1"/>
    <col min="10758" max="10758" width="5.28515625" style="1" customWidth="1"/>
    <col min="10759" max="10759" width="0.7109375" style="1" customWidth="1"/>
    <col min="10760" max="10760" width="2.85546875" style="1" customWidth="1"/>
    <col min="10761" max="10761" width="1.85546875" style="1" customWidth="1"/>
    <col min="10762" max="10762" width="6.140625" style="1" customWidth="1"/>
    <col min="10763" max="10763" width="0.7109375" style="1" customWidth="1"/>
    <col min="10764" max="10764" width="3.28515625" style="1" customWidth="1"/>
    <col min="10765" max="10765" width="1.85546875" style="1" customWidth="1"/>
    <col min="10766" max="10766" width="5.42578125" style="1" customWidth="1"/>
    <col min="10767" max="10767" width="0.7109375" style="1" customWidth="1"/>
    <col min="10768" max="10768" width="3.140625" style="1" customWidth="1"/>
    <col min="10769" max="10769" width="1.85546875" style="1" customWidth="1"/>
    <col min="10770" max="10770" width="6" style="1" customWidth="1"/>
    <col min="10771" max="10771" width="0.7109375" style="1" customWidth="1"/>
    <col min="10772" max="10772" width="3.42578125" style="1" customWidth="1"/>
    <col min="10773" max="10773" width="1.85546875" style="1" customWidth="1"/>
    <col min="10774" max="10774" width="5.5703125" style="1" customWidth="1"/>
    <col min="10775" max="10775" width="0.7109375" style="1" customWidth="1"/>
    <col min="10776" max="10776" width="3.7109375" style="1" customWidth="1"/>
    <col min="10777" max="10777" width="1.85546875" style="1" customWidth="1"/>
    <col min="10778" max="10778" width="5.28515625" style="1" customWidth="1"/>
    <col min="10779" max="10779" width="0.7109375" style="1" customWidth="1"/>
    <col min="10780" max="10780" width="3.7109375" style="1" customWidth="1"/>
    <col min="10781" max="10781" width="1.85546875" style="1" customWidth="1"/>
    <col min="10782" max="10782" width="7.140625" style="1" customWidth="1"/>
    <col min="10783" max="10783" width="5.5703125" style="1" customWidth="1"/>
    <col min="10784" max="10784" width="2" style="1" customWidth="1"/>
    <col min="10785" max="10785" width="11.7109375" style="1" customWidth="1"/>
    <col min="10786" max="10786" width="6.28515625" style="1" customWidth="1"/>
    <col min="10787" max="10787" width="11.5703125" style="1" customWidth="1"/>
    <col min="10788" max="10788" width="14.140625" style="1" bestFit="1" customWidth="1"/>
    <col min="10789" max="10789" width="10.7109375" style="1"/>
    <col min="10790" max="10790" width="15.28515625" style="1" customWidth="1"/>
    <col min="10791" max="10991" width="10.7109375" style="1"/>
    <col min="10992" max="10992" width="2.7109375" style="1" customWidth="1"/>
    <col min="10993" max="10993" width="1.85546875" style="1" customWidth="1"/>
    <col min="10994" max="10994" width="5.140625" style="1" customWidth="1"/>
    <col min="10995" max="10995" width="0.7109375" style="1" customWidth="1"/>
    <col min="10996" max="10996" width="4" style="1" bestFit="1" customWidth="1"/>
    <col min="10997" max="10997" width="1.7109375" style="1" customWidth="1"/>
    <col min="10998" max="10998" width="7" style="1" bestFit="1" customWidth="1"/>
    <col min="10999" max="10999" width="0.7109375" style="1" customWidth="1"/>
    <col min="11000" max="11000" width="4" style="1" bestFit="1" customWidth="1"/>
    <col min="11001" max="11001" width="1.85546875" style="1" customWidth="1"/>
    <col min="11002" max="11002" width="5.42578125" style="1" customWidth="1"/>
    <col min="11003" max="11003" width="0.7109375" style="1" customWidth="1"/>
    <col min="11004" max="11004" width="4" style="1" bestFit="1" customWidth="1"/>
    <col min="11005" max="11005" width="1.85546875" style="1" customWidth="1"/>
    <col min="11006" max="11006" width="5.7109375" style="1" customWidth="1"/>
    <col min="11007" max="11007" width="0.7109375" style="1" customWidth="1"/>
    <col min="11008" max="11008" width="2.7109375" style="1" customWidth="1"/>
    <col min="11009" max="11009" width="1.85546875" style="1" customWidth="1"/>
    <col min="11010" max="11010" width="6" style="1" customWidth="1"/>
    <col min="11011" max="11011" width="0.7109375" style="1" customWidth="1"/>
    <col min="11012" max="11012" width="3.28515625" style="1" customWidth="1"/>
    <col min="11013" max="11013" width="1.85546875" style="1" customWidth="1"/>
    <col min="11014" max="11014" width="5.28515625" style="1" customWidth="1"/>
    <col min="11015" max="11015" width="0.7109375" style="1" customWidth="1"/>
    <col min="11016" max="11016" width="2.85546875" style="1" customWidth="1"/>
    <col min="11017" max="11017" width="1.85546875" style="1" customWidth="1"/>
    <col min="11018" max="11018" width="6.140625" style="1" customWidth="1"/>
    <col min="11019" max="11019" width="0.7109375" style="1" customWidth="1"/>
    <col min="11020" max="11020" width="3.28515625" style="1" customWidth="1"/>
    <col min="11021" max="11021" width="1.85546875" style="1" customWidth="1"/>
    <col min="11022" max="11022" width="5.42578125" style="1" customWidth="1"/>
    <col min="11023" max="11023" width="0.7109375" style="1" customWidth="1"/>
    <col min="11024" max="11024" width="3.140625" style="1" customWidth="1"/>
    <col min="11025" max="11025" width="1.85546875" style="1" customWidth="1"/>
    <col min="11026" max="11026" width="6" style="1" customWidth="1"/>
    <col min="11027" max="11027" width="0.7109375" style="1" customWidth="1"/>
    <col min="11028" max="11028" width="3.42578125" style="1" customWidth="1"/>
    <col min="11029" max="11029" width="1.85546875" style="1" customWidth="1"/>
    <col min="11030" max="11030" width="5.5703125" style="1" customWidth="1"/>
    <col min="11031" max="11031" width="0.7109375" style="1" customWidth="1"/>
    <col min="11032" max="11032" width="3.7109375" style="1" customWidth="1"/>
    <col min="11033" max="11033" width="1.85546875" style="1" customWidth="1"/>
    <col min="11034" max="11034" width="5.28515625" style="1" customWidth="1"/>
    <col min="11035" max="11035" width="0.7109375" style="1" customWidth="1"/>
    <col min="11036" max="11036" width="3.7109375" style="1" customWidth="1"/>
    <col min="11037" max="11037" width="1.85546875" style="1" customWidth="1"/>
    <col min="11038" max="11038" width="7.140625" style="1" customWidth="1"/>
    <col min="11039" max="11039" width="5.5703125" style="1" customWidth="1"/>
    <col min="11040" max="11040" width="2" style="1" customWidth="1"/>
    <col min="11041" max="11041" width="11.7109375" style="1" customWidth="1"/>
    <col min="11042" max="11042" width="6.28515625" style="1" customWidth="1"/>
    <col min="11043" max="11043" width="11.5703125" style="1" customWidth="1"/>
    <col min="11044" max="11044" width="14.140625" style="1" bestFit="1" customWidth="1"/>
    <col min="11045" max="11045" width="10.7109375" style="1"/>
    <col min="11046" max="11046" width="15.28515625" style="1" customWidth="1"/>
    <col min="11047" max="11247" width="10.7109375" style="1"/>
    <col min="11248" max="11248" width="2.7109375" style="1" customWidth="1"/>
    <col min="11249" max="11249" width="1.85546875" style="1" customWidth="1"/>
    <col min="11250" max="11250" width="5.140625" style="1" customWidth="1"/>
    <col min="11251" max="11251" width="0.7109375" style="1" customWidth="1"/>
    <col min="11252" max="11252" width="4" style="1" bestFit="1" customWidth="1"/>
    <col min="11253" max="11253" width="1.7109375" style="1" customWidth="1"/>
    <col min="11254" max="11254" width="7" style="1" bestFit="1" customWidth="1"/>
    <col min="11255" max="11255" width="0.7109375" style="1" customWidth="1"/>
    <col min="11256" max="11256" width="4" style="1" bestFit="1" customWidth="1"/>
    <col min="11257" max="11257" width="1.85546875" style="1" customWidth="1"/>
    <col min="11258" max="11258" width="5.42578125" style="1" customWidth="1"/>
    <col min="11259" max="11259" width="0.7109375" style="1" customWidth="1"/>
    <col min="11260" max="11260" width="4" style="1" bestFit="1" customWidth="1"/>
    <col min="11261" max="11261" width="1.85546875" style="1" customWidth="1"/>
    <col min="11262" max="11262" width="5.7109375" style="1" customWidth="1"/>
    <col min="11263" max="11263" width="0.7109375" style="1" customWidth="1"/>
    <col min="11264" max="11264" width="2.7109375" style="1" customWidth="1"/>
    <col min="11265" max="11265" width="1.85546875" style="1" customWidth="1"/>
    <col min="11266" max="11266" width="6" style="1" customWidth="1"/>
    <col min="11267" max="11267" width="0.7109375" style="1" customWidth="1"/>
    <col min="11268" max="11268" width="3.28515625" style="1" customWidth="1"/>
    <col min="11269" max="11269" width="1.85546875" style="1" customWidth="1"/>
    <col min="11270" max="11270" width="5.28515625" style="1" customWidth="1"/>
    <col min="11271" max="11271" width="0.7109375" style="1" customWidth="1"/>
    <col min="11272" max="11272" width="2.85546875" style="1" customWidth="1"/>
    <col min="11273" max="11273" width="1.85546875" style="1" customWidth="1"/>
    <col min="11274" max="11274" width="6.140625" style="1" customWidth="1"/>
    <col min="11275" max="11275" width="0.7109375" style="1" customWidth="1"/>
    <col min="11276" max="11276" width="3.28515625" style="1" customWidth="1"/>
    <col min="11277" max="11277" width="1.85546875" style="1" customWidth="1"/>
    <col min="11278" max="11278" width="5.42578125" style="1" customWidth="1"/>
    <col min="11279" max="11279" width="0.7109375" style="1" customWidth="1"/>
    <col min="11280" max="11280" width="3.140625" style="1" customWidth="1"/>
    <col min="11281" max="11281" width="1.85546875" style="1" customWidth="1"/>
    <col min="11282" max="11282" width="6" style="1" customWidth="1"/>
    <col min="11283" max="11283" width="0.7109375" style="1" customWidth="1"/>
    <col min="11284" max="11284" width="3.42578125" style="1" customWidth="1"/>
    <col min="11285" max="11285" width="1.85546875" style="1" customWidth="1"/>
    <col min="11286" max="11286" width="5.5703125" style="1" customWidth="1"/>
    <col min="11287" max="11287" width="0.7109375" style="1" customWidth="1"/>
    <col min="11288" max="11288" width="3.7109375" style="1" customWidth="1"/>
    <col min="11289" max="11289" width="1.85546875" style="1" customWidth="1"/>
    <col min="11290" max="11290" width="5.28515625" style="1" customWidth="1"/>
    <col min="11291" max="11291" width="0.7109375" style="1" customWidth="1"/>
    <col min="11292" max="11292" width="3.7109375" style="1" customWidth="1"/>
    <col min="11293" max="11293" width="1.85546875" style="1" customWidth="1"/>
    <col min="11294" max="11294" width="7.140625" style="1" customWidth="1"/>
    <col min="11295" max="11295" width="5.5703125" style="1" customWidth="1"/>
    <col min="11296" max="11296" width="2" style="1" customWidth="1"/>
    <col min="11297" max="11297" width="11.7109375" style="1" customWidth="1"/>
    <col min="11298" max="11298" width="6.28515625" style="1" customWidth="1"/>
    <col min="11299" max="11299" width="11.5703125" style="1" customWidth="1"/>
    <col min="11300" max="11300" width="14.140625" style="1" bestFit="1" customWidth="1"/>
    <col min="11301" max="11301" width="10.7109375" style="1"/>
    <col min="11302" max="11302" width="15.28515625" style="1" customWidth="1"/>
    <col min="11303" max="11503" width="10.7109375" style="1"/>
    <col min="11504" max="11504" width="2.7109375" style="1" customWidth="1"/>
    <col min="11505" max="11505" width="1.85546875" style="1" customWidth="1"/>
    <col min="11506" max="11506" width="5.140625" style="1" customWidth="1"/>
    <col min="11507" max="11507" width="0.7109375" style="1" customWidth="1"/>
    <col min="11508" max="11508" width="4" style="1" bestFit="1" customWidth="1"/>
    <col min="11509" max="11509" width="1.7109375" style="1" customWidth="1"/>
    <col min="11510" max="11510" width="7" style="1" bestFit="1" customWidth="1"/>
    <col min="11511" max="11511" width="0.7109375" style="1" customWidth="1"/>
    <col min="11512" max="11512" width="4" style="1" bestFit="1" customWidth="1"/>
    <col min="11513" max="11513" width="1.85546875" style="1" customWidth="1"/>
    <col min="11514" max="11514" width="5.42578125" style="1" customWidth="1"/>
    <col min="11515" max="11515" width="0.7109375" style="1" customWidth="1"/>
    <col min="11516" max="11516" width="4" style="1" bestFit="1" customWidth="1"/>
    <col min="11517" max="11517" width="1.85546875" style="1" customWidth="1"/>
    <col min="11518" max="11518" width="5.7109375" style="1" customWidth="1"/>
    <col min="11519" max="11519" width="0.7109375" style="1" customWidth="1"/>
    <col min="11520" max="11520" width="2.7109375" style="1" customWidth="1"/>
    <col min="11521" max="11521" width="1.85546875" style="1" customWidth="1"/>
    <col min="11522" max="11522" width="6" style="1" customWidth="1"/>
    <col min="11523" max="11523" width="0.7109375" style="1" customWidth="1"/>
    <col min="11524" max="11524" width="3.28515625" style="1" customWidth="1"/>
    <col min="11525" max="11525" width="1.85546875" style="1" customWidth="1"/>
    <col min="11526" max="11526" width="5.28515625" style="1" customWidth="1"/>
    <col min="11527" max="11527" width="0.7109375" style="1" customWidth="1"/>
    <col min="11528" max="11528" width="2.85546875" style="1" customWidth="1"/>
    <col min="11529" max="11529" width="1.85546875" style="1" customWidth="1"/>
    <col min="11530" max="11530" width="6.140625" style="1" customWidth="1"/>
    <col min="11531" max="11531" width="0.7109375" style="1" customWidth="1"/>
    <col min="11532" max="11532" width="3.28515625" style="1" customWidth="1"/>
    <col min="11533" max="11533" width="1.85546875" style="1" customWidth="1"/>
    <col min="11534" max="11534" width="5.42578125" style="1" customWidth="1"/>
    <col min="11535" max="11535" width="0.7109375" style="1" customWidth="1"/>
    <col min="11536" max="11536" width="3.140625" style="1" customWidth="1"/>
    <col min="11537" max="11537" width="1.85546875" style="1" customWidth="1"/>
    <col min="11538" max="11538" width="6" style="1" customWidth="1"/>
    <col min="11539" max="11539" width="0.7109375" style="1" customWidth="1"/>
    <col min="11540" max="11540" width="3.42578125" style="1" customWidth="1"/>
    <col min="11541" max="11541" width="1.85546875" style="1" customWidth="1"/>
    <col min="11542" max="11542" width="5.5703125" style="1" customWidth="1"/>
    <col min="11543" max="11543" width="0.7109375" style="1" customWidth="1"/>
    <col min="11544" max="11544" width="3.7109375" style="1" customWidth="1"/>
    <col min="11545" max="11545" width="1.85546875" style="1" customWidth="1"/>
    <col min="11546" max="11546" width="5.28515625" style="1" customWidth="1"/>
    <col min="11547" max="11547" width="0.7109375" style="1" customWidth="1"/>
    <col min="11548" max="11548" width="3.7109375" style="1" customWidth="1"/>
    <col min="11549" max="11549" width="1.85546875" style="1" customWidth="1"/>
    <col min="11550" max="11550" width="7.140625" style="1" customWidth="1"/>
    <col min="11551" max="11551" width="5.5703125" style="1" customWidth="1"/>
    <col min="11552" max="11552" width="2" style="1" customWidth="1"/>
    <col min="11553" max="11553" width="11.7109375" style="1" customWidth="1"/>
    <col min="11554" max="11554" width="6.28515625" style="1" customWidth="1"/>
    <col min="11555" max="11555" width="11.5703125" style="1" customWidth="1"/>
    <col min="11556" max="11556" width="14.140625" style="1" bestFit="1" customWidth="1"/>
    <col min="11557" max="11557" width="10.7109375" style="1"/>
    <col min="11558" max="11558" width="15.28515625" style="1" customWidth="1"/>
    <col min="11559" max="11759" width="10.7109375" style="1"/>
    <col min="11760" max="11760" width="2.7109375" style="1" customWidth="1"/>
    <col min="11761" max="11761" width="1.85546875" style="1" customWidth="1"/>
    <col min="11762" max="11762" width="5.140625" style="1" customWidth="1"/>
    <col min="11763" max="11763" width="0.7109375" style="1" customWidth="1"/>
    <col min="11764" max="11764" width="4" style="1" bestFit="1" customWidth="1"/>
    <col min="11765" max="11765" width="1.7109375" style="1" customWidth="1"/>
    <col min="11766" max="11766" width="7" style="1" bestFit="1" customWidth="1"/>
    <col min="11767" max="11767" width="0.7109375" style="1" customWidth="1"/>
    <col min="11768" max="11768" width="4" style="1" bestFit="1" customWidth="1"/>
    <col min="11769" max="11769" width="1.85546875" style="1" customWidth="1"/>
    <col min="11770" max="11770" width="5.42578125" style="1" customWidth="1"/>
    <col min="11771" max="11771" width="0.7109375" style="1" customWidth="1"/>
    <col min="11772" max="11772" width="4" style="1" bestFit="1" customWidth="1"/>
    <col min="11773" max="11773" width="1.85546875" style="1" customWidth="1"/>
    <col min="11774" max="11774" width="5.7109375" style="1" customWidth="1"/>
    <col min="11775" max="11775" width="0.7109375" style="1" customWidth="1"/>
    <col min="11776" max="11776" width="2.7109375" style="1" customWidth="1"/>
    <col min="11777" max="11777" width="1.85546875" style="1" customWidth="1"/>
    <col min="11778" max="11778" width="6" style="1" customWidth="1"/>
    <col min="11779" max="11779" width="0.7109375" style="1" customWidth="1"/>
    <col min="11780" max="11780" width="3.28515625" style="1" customWidth="1"/>
    <col min="11781" max="11781" width="1.85546875" style="1" customWidth="1"/>
    <col min="11782" max="11782" width="5.28515625" style="1" customWidth="1"/>
    <col min="11783" max="11783" width="0.7109375" style="1" customWidth="1"/>
    <col min="11784" max="11784" width="2.85546875" style="1" customWidth="1"/>
    <col min="11785" max="11785" width="1.85546875" style="1" customWidth="1"/>
    <col min="11786" max="11786" width="6.140625" style="1" customWidth="1"/>
    <col min="11787" max="11787" width="0.7109375" style="1" customWidth="1"/>
    <col min="11788" max="11788" width="3.28515625" style="1" customWidth="1"/>
    <col min="11789" max="11789" width="1.85546875" style="1" customWidth="1"/>
    <col min="11790" max="11790" width="5.42578125" style="1" customWidth="1"/>
    <col min="11791" max="11791" width="0.7109375" style="1" customWidth="1"/>
    <col min="11792" max="11792" width="3.140625" style="1" customWidth="1"/>
    <col min="11793" max="11793" width="1.85546875" style="1" customWidth="1"/>
    <col min="11794" max="11794" width="6" style="1" customWidth="1"/>
    <col min="11795" max="11795" width="0.7109375" style="1" customWidth="1"/>
    <col min="11796" max="11796" width="3.42578125" style="1" customWidth="1"/>
    <col min="11797" max="11797" width="1.85546875" style="1" customWidth="1"/>
    <col min="11798" max="11798" width="5.5703125" style="1" customWidth="1"/>
    <col min="11799" max="11799" width="0.7109375" style="1" customWidth="1"/>
    <col min="11800" max="11800" width="3.7109375" style="1" customWidth="1"/>
    <col min="11801" max="11801" width="1.85546875" style="1" customWidth="1"/>
    <col min="11802" max="11802" width="5.28515625" style="1" customWidth="1"/>
    <col min="11803" max="11803" width="0.7109375" style="1" customWidth="1"/>
    <col min="11804" max="11804" width="3.7109375" style="1" customWidth="1"/>
    <col min="11805" max="11805" width="1.85546875" style="1" customWidth="1"/>
    <col min="11806" max="11806" width="7.140625" style="1" customWidth="1"/>
    <col min="11807" max="11807" width="5.5703125" style="1" customWidth="1"/>
    <col min="11808" max="11808" width="2" style="1" customWidth="1"/>
    <col min="11809" max="11809" width="11.7109375" style="1" customWidth="1"/>
    <col min="11810" max="11810" width="6.28515625" style="1" customWidth="1"/>
    <col min="11811" max="11811" width="11.5703125" style="1" customWidth="1"/>
    <col min="11812" max="11812" width="14.140625" style="1" bestFit="1" customWidth="1"/>
    <col min="11813" max="11813" width="10.7109375" style="1"/>
    <col min="11814" max="11814" width="15.28515625" style="1" customWidth="1"/>
    <col min="11815" max="12015" width="10.7109375" style="1"/>
    <col min="12016" max="12016" width="2.7109375" style="1" customWidth="1"/>
    <col min="12017" max="12017" width="1.85546875" style="1" customWidth="1"/>
    <col min="12018" max="12018" width="5.140625" style="1" customWidth="1"/>
    <col min="12019" max="12019" width="0.7109375" style="1" customWidth="1"/>
    <col min="12020" max="12020" width="4" style="1" bestFit="1" customWidth="1"/>
    <col min="12021" max="12021" width="1.7109375" style="1" customWidth="1"/>
    <col min="12022" max="12022" width="7" style="1" bestFit="1" customWidth="1"/>
    <col min="12023" max="12023" width="0.7109375" style="1" customWidth="1"/>
    <col min="12024" max="12024" width="4" style="1" bestFit="1" customWidth="1"/>
    <col min="12025" max="12025" width="1.85546875" style="1" customWidth="1"/>
    <col min="12026" max="12026" width="5.42578125" style="1" customWidth="1"/>
    <col min="12027" max="12027" width="0.7109375" style="1" customWidth="1"/>
    <col min="12028" max="12028" width="4" style="1" bestFit="1" customWidth="1"/>
    <col min="12029" max="12029" width="1.85546875" style="1" customWidth="1"/>
    <col min="12030" max="12030" width="5.7109375" style="1" customWidth="1"/>
    <col min="12031" max="12031" width="0.7109375" style="1" customWidth="1"/>
    <col min="12032" max="12032" width="2.7109375" style="1" customWidth="1"/>
    <col min="12033" max="12033" width="1.85546875" style="1" customWidth="1"/>
    <col min="12034" max="12034" width="6" style="1" customWidth="1"/>
    <col min="12035" max="12035" width="0.7109375" style="1" customWidth="1"/>
    <col min="12036" max="12036" width="3.28515625" style="1" customWidth="1"/>
    <col min="12037" max="12037" width="1.85546875" style="1" customWidth="1"/>
    <col min="12038" max="12038" width="5.28515625" style="1" customWidth="1"/>
    <col min="12039" max="12039" width="0.7109375" style="1" customWidth="1"/>
    <col min="12040" max="12040" width="2.85546875" style="1" customWidth="1"/>
    <col min="12041" max="12041" width="1.85546875" style="1" customWidth="1"/>
    <col min="12042" max="12042" width="6.140625" style="1" customWidth="1"/>
    <col min="12043" max="12043" width="0.7109375" style="1" customWidth="1"/>
    <col min="12044" max="12044" width="3.28515625" style="1" customWidth="1"/>
    <col min="12045" max="12045" width="1.85546875" style="1" customWidth="1"/>
    <col min="12046" max="12046" width="5.42578125" style="1" customWidth="1"/>
    <col min="12047" max="12047" width="0.7109375" style="1" customWidth="1"/>
    <col min="12048" max="12048" width="3.140625" style="1" customWidth="1"/>
    <col min="12049" max="12049" width="1.85546875" style="1" customWidth="1"/>
    <col min="12050" max="12050" width="6" style="1" customWidth="1"/>
    <col min="12051" max="12051" width="0.7109375" style="1" customWidth="1"/>
    <col min="12052" max="12052" width="3.42578125" style="1" customWidth="1"/>
    <col min="12053" max="12053" width="1.85546875" style="1" customWidth="1"/>
    <col min="12054" max="12054" width="5.5703125" style="1" customWidth="1"/>
    <col min="12055" max="12055" width="0.7109375" style="1" customWidth="1"/>
    <col min="12056" max="12056" width="3.7109375" style="1" customWidth="1"/>
    <col min="12057" max="12057" width="1.85546875" style="1" customWidth="1"/>
    <col min="12058" max="12058" width="5.28515625" style="1" customWidth="1"/>
    <col min="12059" max="12059" width="0.7109375" style="1" customWidth="1"/>
    <col min="12060" max="12060" width="3.7109375" style="1" customWidth="1"/>
    <col min="12061" max="12061" width="1.85546875" style="1" customWidth="1"/>
    <col min="12062" max="12062" width="7.140625" style="1" customWidth="1"/>
    <col min="12063" max="12063" width="5.5703125" style="1" customWidth="1"/>
    <col min="12064" max="12064" width="2" style="1" customWidth="1"/>
    <col min="12065" max="12065" width="11.7109375" style="1" customWidth="1"/>
    <col min="12066" max="12066" width="6.28515625" style="1" customWidth="1"/>
    <col min="12067" max="12067" width="11.5703125" style="1" customWidth="1"/>
    <col min="12068" max="12068" width="14.140625" style="1" bestFit="1" customWidth="1"/>
    <col min="12069" max="12069" width="10.7109375" style="1"/>
    <col min="12070" max="12070" width="15.28515625" style="1" customWidth="1"/>
    <col min="12071" max="12271" width="10.7109375" style="1"/>
    <col min="12272" max="12272" width="2.7109375" style="1" customWidth="1"/>
    <col min="12273" max="12273" width="1.85546875" style="1" customWidth="1"/>
    <col min="12274" max="12274" width="5.140625" style="1" customWidth="1"/>
    <col min="12275" max="12275" width="0.7109375" style="1" customWidth="1"/>
    <col min="12276" max="12276" width="4" style="1" bestFit="1" customWidth="1"/>
    <col min="12277" max="12277" width="1.7109375" style="1" customWidth="1"/>
    <col min="12278" max="12278" width="7" style="1" bestFit="1" customWidth="1"/>
    <col min="12279" max="12279" width="0.7109375" style="1" customWidth="1"/>
    <col min="12280" max="12280" width="4" style="1" bestFit="1" customWidth="1"/>
    <col min="12281" max="12281" width="1.85546875" style="1" customWidth="1"/>
    <col min="12282" max="12282" width="5.42578125" style="1" customWidth="1"/>
    <col min="12283" max="12283" width="0.7109375" style="1" customWidth="1"/>
    <col min="12284" max="12284" width="4" style="1" bestFit="1" customWidth="1"/>
    <col min="12285" max="12285" width="1.85546875" style="1" customWidth="1"/>
    <col min="12286" max="12286" width="5.7109375" style="1" customWidth="1"/>
    <col min="12287" max="12287" width="0.7109375" style="1" customWidth="1"/>
    <col min="12288" max="12288" width="2.7109375" style="1" customWidth="1"/>
    <col min="12289" max="12289" width="1.85546875" style="1" customWidth="1"/>
    <col min="12290" max="12290" width="6" style="1" customWidth="1"/>
    <col min="12291" max="12291" width="0.7109375" style="1" customWidth="1"/>
    <col min="12292" max="12292" width="3.28515625" style="1" customWidth="1"/>
    <col min="12293" max="12293" width="1.85546875" style="1" customWidth="1"/>
    <col min="12294" max="12294" width="5.28515625" style="1" customWidth="1"/>
    <col min="12295" max="12295" width="0.7109375" style="1" customWidth="1"/>
    <col min="12296" max="12296" width="2.85546875" style="1" customWidth="1"/>
    <col min="12297" max="12297" width="1.85546875" style="1" customWidth="1"/>
    <col min="12298" max="12298" width="6.140625" style="1" customWidth="1"/>
    <col min="12299" max="12299" width="0.7109375" style="1" customWidth="1"/>
    <col min="12300" max="12300" width="3.28515625" style="1" customWidth="1"/>
    <col min="12301" max="12301" width="1.85546875" style="1" customWidth="1"/>
    <col min="12302" max="12302" width="5.42578125" style="1" customWidth="1"/>
    <col min="12303" max="12303" width="0.7109375" style="1" customWidth="1"/>
    <col min="12304" max="12304" width="3.140625" style="1" customWidth="1"/>
    <col min="12305" max="12305" width="1.85546875" style="1" customWidth="1"/>
    <col min="12306" max="12306" width="6" style="1" customWidth="1"/>
    <col min="12307" max="12307" width="0.7109375" style="1" customWidth="1"/>
    <col min="12308" max="12308" width="3.42578125" style="1" customWidth="1"/>
    <col min="12309" max="12309" width="1.85546875" style="1" customWidth="1"/>
    <col min="12310" max="12310" width="5.5703125" style="1" customWidth="1"/>
    <col min="12311" max="12311" width="0.7109375" style="1" customWidth="1"/>
    <col min="12312" max="12312" width="3.7109375" style="1" customWidth="1"/>
    <col min="12313" max="12313" width="1.85546875" style="1" customWidth="1"/>
    <col min="12314" max="12314" width="5.28515625" style="1" customWidth="1"/>
    <col min="12315" max="12315" width="0.7109375" style="1" customWidth="1"/>
    <col min="12316" max="12316" width="3.7109375" style="1" customWidth="1"/>
    <col min="12317" max="12317" width="1.85546875" style="1" customWidth="1"/>
    <col min="12318" max="12318" width="7.140625" style="1" customWidth="1"/>
    <col min="12319" max="12319" width="5.5703125" style="1" customWidth="1"/>
    <col min="12320" max="12320" width="2" style="1" customWidth="1"/>
    <col min="12321" max="12321" width="11.7109375" style="1" customWidth="1"/>
    <col min="12322" max="12322" width="6.28515625" style="1" customWidth="1"/>
    <col min="12323" max="12323" width="11.5703125" style="1" customWidth="1"/>
    <col min="12324" max="12324" width="14.140625" style="1" bestFit="1" customWidth="1"/>
    <col min="12325" max="12325" width="10.7109375" style="1"/>
    <col min="12326" max="12326" width="15.28515625" style="1" customWidth="1"/>
    <col min="12327" max="12527" width="10.7109375" style="1"/>
    <col min="12528" max="12528" width="2.7109375" style="1" customWidth="1"/>
    <col min="12529" max="12529" width="1.85546875" style="1" customWidth="1"/>
    <col min="12530" max="12530" width="5.140625" style="1" customWidth="1"/>
    <col min="12531" max="12531" width="0.7109375" style="1" customWidth="1"/>
    <col min="12532" max="12532" width="4" style="1" bestFit="1" customWidth="1"/>
    <col min="12533" max="12533" width="1.7109375" style="1" customWidth="1"/>
    <col min="12534" max="12534" width="7" style="1" bestFit="1" customWidth="1"/>
    <col min="12535" max="12535" width="0.7109375" style="1" customWidth="1"/>
    <col min="12536" max="12536" width="4" style="1" bestFit="1" customWidth="1"/>
    <col min="12537" max="12537" width="1.85546875" style="1" customWidth="1"/>
    <col min="12538" max="12538" width="5.42578125" style="1" customWidth="1"/>
    <col min="12539" max="12539" width="0.7109375" style="1" customWidth="1"/>
    <col min="12540" max="12540" width="4" style="1" bestFit="1" customWidth="1"/>
    <col min="12541" max="12541" width="1.85546875" style="1" customWidth="1"/>
    <col min="12542" max="12542" width="5.7109375" style="1" customWidth="1"/>
    <col min="12543" max="12543" width="0.7109375" style="1" customWidth="1"/>
    <col min="12544" max="12544" width="2.7109375" style="1" customWidth="1"/>
    <col min="12545" max="12545" width="1.85546875" style="1" customWidth="1"/>
    <col min="12546" max="12546" width="6" style="1" customWidth="1"/>
    <col min="12547" max="12547" width="0.7109375" style="1" customWidth="1"/>
    <col min="12548" max="12548" width="3.28515625" style="1" customWidth="1"/>
    <col min="12549" max="12549" width="1.85546875" style="1" customWidth="1"/>
    <col min="12550" max="12550" width="5.28515625" style="1" customWidth="1"/>
    <col min="12551" max="12551" width="0.7109375" style="1" customWidth="1"/>
    <col min="12552" max="12552" width="2.85546875" style="1" customWidth="1"/>
    <col min="12553" max="12553" width="1.85546875" style="1" customWidth="1"/>
    <col min="12554" max="12554" width="6.140625" style="1" customWidth="1"/>
    <col min="12555" max="12555" width="0.7109375" style="1" customWidth="1"/>
    <col min="12556" max="12556" width="3.28515625" style="1" customWidth="1"/>
    <col min="12557" max="12557" width="1.85546875" style="1" customWidth="1"/>
    <col min="12558" max="12558" width="5.42578125" style="1" customWidth="1"/>
    <col min="12559" max="12559" width="0.7109375" style="1" customWidth="1"/>
    <col min="12560" max="12560" width="3.140625" style="1" customWidth="1"/>
    <col min="12561" max="12561" width="1.85546875" style="1" customWidth="1"/>
    <col min="12562" max="12562" width="6" style="1" customWidth="1"/>
    <col min="12563" max="12563" width="0.7109375" style="1" customWidth="1"/>
    <col min="12564" max="12564" width="3.42578125" style="1" customWidth="1"/>
    <col min="12565" max="12565" width="1.85546875" style="1" customWidth="1"/>
    <col min="12566" max="12566" width="5.5703125" style="1" customWidth="1"/>
    <col min="12567" max="12567" width="0.7109375" style="1" customWidth="1"/>
    <col min="12568" max="12568" width="3.7109375" style="1" customWidth="1"/>
    <col min="12569" max="12569" width="1.85546875" style="1" customWidth="1"/>
    <col min="12570" max="12570" width="5.28515625" style="1" customWidth="1"/>
    <col min="12571" max="12571" width="0.7109375" style="1" customWidth="1"/>
    <col min="12572" max="12572" width="3.7109375" style="1" customWidth="1"/>
    <col min="12573" max="12573" width="1.85546875" style="1" customWidth="1"/>
    <col min="12574" max="12574" width="7.140625" style="1" customWidth="1"/>
    <col min="12575" max="12575" width="5.5703125" style="1" customWidth="1"/>
    <col min="12576" max="12576" width="2" style="1" customWidth="1"/>
    <col min="12577" max="12577" width="11.7109375" style="1" customWidth="1"/>
    <col min="12578" max="12578" width="6.28515625" style="1" customWidth="1"/>
    <col min="12579" max="12579" width="11.5703125" style="1" customWidth="1"/>
    <col min="12580" max="12580" width="14.140625" style="1" bestFit="1" customWidth="1"/>
    <col min="12581" max="12581" width="10.7109375" style="1"/>
    <col min="12582" max="12582" width="15.28515625" style="1" customWidth="1"/>
    <col min="12583" max="12783" width="10.7109375" style="1"/>
    <col min="12784" max="12784" width="2.7109375" style="1" customWidth="1"/>
    <col min="12785" max="12785" width="1.85546875" style="1" customWidth="1"/>
    <col min="12786" max="12786" width="5.140625" style="1" customWidth="1"/>
    <col min="12787" max="12787" width="0.7109375" style="1" customWidth="1"/>
    <col min="12788" max="12788" width="4" style="1" bestFit="1" customWidth="1"/>
    <col min="12789" max="12789" width="1.7109375" style="1" customWidth="1"/>
    <col min="12790" max="12790" width="7" style="1" bestFit="1" customWidth="1"/>
    <col min="12791" max="12791" width="0.7109375" style="1" customWidth="1"/>
    <col min="12792" max="12792" width="4" style="1" bestFit="1" customWidth="1"/>
    <col min="12793" max="12793" width="1.85546875" style="1" customWidth="1"/>
    <col min="12794" max="12794" width="5.42578125" style="1" customWidth="1"/>
    <col min="12795" max="12795" width="0.7109375" style="1" customWidth="1"/>
    <col min="12796" max="12796" width="4" style="1" bestFit="1" customWidth="1"/>
    <col min="12797" max="12797" width="1.85546875" style="1" customWidth="1"/>
    <col min="12798" max="12798" width="5.7109375" style="1" customWidth="1"/>
    <col min="12799" max="12799" width="0.7109375" style="1" customWidth="1"/>
    <col min="12800" max="12800" width="2.7109375" style="1" customWidth="1"/>
    <col min="12801" max="12801" width="1.85546875" style="1" customWidth="1"/>
    <col min="12802" max="12802" width="6" style="1" customWidth="1"/>
    <col min="12803" max="12803" width="0.7109375" style="1" customWidth="1"/>
    <col min="12804" max="12804" width="3.28515625" style="1" customWidth="1"/>
    <col min="12805" max="12805" width="1.85546875" style="1" customWidth="1"/>
    <col min="12806" max="12806" width="5.28515625" style="1" customWidth="1"/>
    <col min="12807" max="12807" width="0.7109375" style="1" customWidth="1"/>
    <col min="12808" max="12808" width="2.85546875" style="1" customWidth="1"/>
    <col min="12809" max="12809" width="1.85546875" style="1" customWidth="1"/>
    <col min="12810" max="12810" width="6.140625" style="1" customWidth="1"/>
    <col min="12811" max="12811" width="0.7109375" style="1" customWidth="1"/>
    <col min="12812" max="12812" width="3.28515625" style="1" customWidth="1"/>
    <col min="12813" max="12813" width="1.85546875" style="1" customWidth="1"/>
    <col min="12814" max="12814" width="5.42578125" style="1" customWidth="1"/>
    <col min="12815" max="12815" width="0.7109375" style="1" customWidth="1"/>
    <col min="12816" max="12816" width="3.140625" style="1" customWidth="1"/>
    <col min="12817" max="12817" width="1.85546875" style="1" customWidth="1"/>
    <col min="12818" max="12818" width="6" style="1" customWidth="1"/>
    <col min="12819" max="12819" width="0.7109375" style="1" customWidth="1"/>
    <col min="12820" max="12820" width="3.42578125" style="1" customWidth="1"/>
    <col min="12821" max="12821" width="1.85546875" style="1" customWidth="1"/>
    <col min="12822" max="12822" width="5.5703125" style="1" customWidth="1"/>
    <col min="12823" max="12823" width="0.7109375" style="1" customWidth="1"/>
    <col min="12824" max="12824" width="3.7109375" style="1" customWidth="1"/>
    <col min="12825" max="12825" width="1.85546875" style="1" customWidth="1"/>
    <col min="12826" max="12826" width="5.28515625" style="1" customWidth="1"/>
    <col min="12827" max="12827" width="0.7109375" style="1" customWidth="1"/>
    <col min="12828" max="12828" width="3.7109375" style="1" customWidth="1"/>
    <col min="12829" max="12829" width="1.85546875" style="1" customWidth="1"/>
    <col min="12830" max="12830" width="7.140625" style="1" customWidth="1"/>
    <col min="12831" max="12831" width="5.5703125" style="1" customWidth="1"/>
    <col min="12832" max="12832" width="2" style="1" customWidth="1"/>
    <col min="12833" max="12833" width="11.7109375" style="1" customWidth="1"/>
    <col min="12834" max="12834" width="6.28515625" style="1" customWidth="1"/>
    <col min="12835" max="12835" width="11.5703125" style="1" customWidth="1"/>
    <col min="12836" max="12836" width="14.140625" style="1" bestFit="1" customWidth="1"/>
    <col min="12837" max="12837" width="10.7109375" style="1"/>
    <col min="12838" max="12838" width="15.28515625" style="1" customWidth="1"/>
    <col min="12839" max="13039" width="10.7109375" style="1"/>
    <col min="13040" max="13040" width="2.7109375" style="1" customWidth="1"/>
    <col min="13041" max="13041" width="1.85546875" style="1" customWidth="1"/>
    <col min="13042" max="13042" width="5.140625" style="1" customWidth="1"/>
    <col min="13043" max="13043" width="0.7109375" style="1" customWidth="1"/>
    <col min="13044" max="13044" width="4" style="1" bestFit="1" customWidth="1"/>
    <col min="13045" max="13045" width="1.7109375" style="1" customWidth="1"/>
    <col min="13046" max="13046" width="7" style="1" bestFit="1" customWidth="1"/>
    <col min="13047" max="13047" width="0.7109375" style="1" customWidth="1"/>
    <col min="13048" max="13048" width="4" style="1" bestFit="1" customWidth="1"/>
    <col min="13049" max="13049" width="1.85546875" style="1" customWidth="1"/>
    <col min="13050" max="13050" width="5.42578125" style="1" customWidth="1"/>
    <col min="13051" max="13051" width="0.7109375" style="1" customWidth="1"/>
    <col min="13052" max="13052" width="4" style="1" bestFit="1" customWidth="1"/>
    <col min="13053" max="13053" width="1.85546875" style="1" customWidth="1"/>
    <col min="13054" max="13054" width="5.7109375" style="1" customWidth="1"/>
    <col min="13055" max="13055" width="0.7109375" style="1" customWidth="1"/>
    <col min="13056" max="13056" width="2.7109375" style="1" customWidth="1"/>
    <col min="13057" max="13057" width="1.85546875" style="1" customWidth="1"/>
    <col min="13058" max="13058" width="6" style="1" customWidth="1"/>
    <col min="13059" max="13059" width="0.7109375" style="1" customWidth="1"/>
    <col min="13060" max="13060" width="3.28515625" style="1" customWidth="1"/>
    <col min="13061" max="13061" width="1.85546875" style="1" customWidth="1"/>
    <col min="13062" max="13062" width="5.28515625" style="1" customWidth="1"/>
    <col min="13063" max="13063" width="0.7109375" style="1" customWidth="1"/>
    <col min="13064" max="13064" width="2.85546875" style="1" customWidth="1"/>
    <col min="13065" max="13065" width="1.85546875" style="1" customWidth="1"/>
    <col min="13066" max="13066" width="6.140625" style="1" customWidth="1"/>
    <col min="13067" max="13067" width="0.7109375" style="1" customWidth="1"/>
    <col min="13068" max="13068" width="3.28515625" style="1" customWidth="1"/>
    <col min="13069" max="13069" width="1.85546875" style="1" customWidth="1"/>
    <col min="13070" max="13070" width="5.42578125" style="1" customWidth="1"/>
    <col min="13071" max="13071" width="0.7109375" style="1" customWidth="1"/>
    <col min="13072" max="13072" width="3.140625" style="1" customWidth="1"/>
    <col min="13073" max="13073" width="1.85546875" style="1" customWidth="1"/>
    <col min="13074" max="13074" width="6" style="1" customWidth="1"/>
    <col min="13075" max="13075" width="0.7109375" style="1" customWidth="1"/>
    <col min="13076" max="13076" width="3.42578125" style="1" customWidth="1"/>
    <col min="13077" max="13077" width="1.85546875" style="1" customWidth="1"/>
    <col min="13078" max="13078" width="5.5703125" style="1" customWidth="1"/>
    <col min="13079" max="13079" width="0.7109375" style="1" customWidth="1"/>
    <col min="13080" max="13080" width="3.7109375" style="1" customWidth="1"/>
    <col min="13081" max="13081" width="1.85546875" style="1" customWidth="1"/>
    <col min="13082" max="13082" width="5.28515625" style="1" customWidth="1"/>
    <col min="13083" max="13083" width="0.7109375" style="1" customWidth="1"/>
    <col min="13084" max="13084" width="3.7109375" style="1" customWidth="1"/>
    <col min="13085" max="13085" width="1.85546875" style="1" customWidth="1"/>
    <col min="13086" max="13086" width="7.140625" style="1" customWidth="1"/>
    <col min="13087" max="13087" width="5.5703125" style="1" customWidth="1"/>
    <col min="13088" max="13088" width="2" style="1" customWidth="1"/>
    <col min="13089" max="13089" width="11.7109375" style="1" customWidth="1"/>
    <col min="13090" max="13090" width="6.28515625" style="1" customWidth="1"/>
    <col min="13091" max="13091" width="11.5703125" style="1" customWidth="1"/>
    <col min="13092" max="13092" width="14.140625" style="1" bestFit="1" customWidth="1"/>
    <col min="13093" max="13093" width="10.7109375" style="1"/>
    <col min="13094" max="13094" width="15.28515625" style="1" customWidth="1"/>
    <col min="13095" max="13295" width="10.7109375" style="1"/>
    <col min="13296" max="13296" width="2.7109375" style="1" customWidth="1"/>
    <col min="13297" max="13297" width="1.85546875" style="1" customWidth="1"/>
    <col min="13298" max="13298" width="5.140625" style="1" customWidth="1"/>
    <col min="13299" max="13299" width="0.7109375" style="1" customWidth="1"/>
    <col min="13300" max="13300" width="4" style="1" bestFit="1" customWidth="1"/>
    <col min="13301" max="13301" width="1.7109375" style="1" customWidth="1"/>
    <col min="13302" max="13302" width="7" style="1" bestFit="1" customWidth="1"/>
    <col min="13303" max="13303" width="0.7109375" style="1" customWidth="1"/>
    <col min="13304" max="13304" width="4" style="1" bestFit="1" customWidth="1"/>
    <col min="13305" max="13305" width="1.85546875" style="1" customWidth="1"/>
    <col min="13306" max="13306" width="5.42578125" style="1" customWidth="1"/>
    <col min="13307" max="13307" width="0.7109375" style="1" customWidth="1"/>
    <col min="13308" max="13308" width="4" style="1" bestFit="1" customWidth="1"/>
    <col min="13309" max="13309" width="1.85546875" style="1" customWidth="1"/>
    <col min="13310" max="13310" width="5.7109375" style="1" customWidth="1"/>
    <col min="13311" max="13311" width="0.7109375" style="1" customWidth="1"/>
    <col min="13312" max="13312" width="2.7109375" style="1" customWidth="1"/>
    <col min="13313" max="13313" width="1.85546875" style="1" customWidth="1"/>
    <col min="13314" max="13314" width="6" style="1" customWidth="1"/>
    <col min="13315" max="13315" width="0.7109375" style="1" customWidth="1"/>
    <col min="13316" max="13316" width="3.28515625" style="1" customWidth="1"/>
    <col min="13317" max="13317" width="1.85546875" style="1" customWidth="1"/>
    <col min="13318" max="13318" width="5.28515625" style="1" customWidth="1"/>
    <col min="13319" max="13319" width="0.7109375" style="1" customWidth="1"/>
    <col min="13320" max="13320" width="2.85546875" style="1" customWidth="1"/>
    <col min="13321" max="13321" width="1.85546875" style="1" customWidth="1"/>
    <col min="13322" max="13322" width="6.140625" style="1" customWidth="1"/>
    <col min="13323" max="13323" width="0.7109375" style="1" customWidth="1"/>
    <col min="13324" max="13324" width="3.28515625" style="1" customWidth="1"/>
    <col min="13325" max="13325" width="1.85546875" style="1" customWidth="1"/>
    <col min="13326" max="13326" width="5.42578125" style="1" customWidth="1"/>
    <col min="13327" max="13327" width="0.7109375" style="1" customWidth="1"/>
    <col min="13328" max="13328" width="3.140625" style="1" customWidth="1"/>
    <col min="13329" max="13329" width="1.85546875" style="1" customWidth="1"/>
    <col min="13330" max="13330" width="6" style="1" customWidth="1"/>
    <col min="13331" max="13331" width="0.7109375" style="1" customWidth="1"/>
    <col min="13332" max="13332" width="3.42578125" style="1" customWidth="1"/>
    <col min="13333" max="13333" width="1.85546875" style="1" customWidth="1"/>
    <col min="13334" max="13334" width="5.5703125" style="1" customWidth="1"/>
    <col min="13335" max="13335" width="0.7109375" style="1" customWidth="1"/>
    <col min="13336" max="13336" width="3.7109375" style="1" customWidth="1"/>
    <col min="13337" max="13337" width="1.85546875" style="1" customWidth="1"/>
    <col min="13338" max="13338" width="5.28515625" style="1" customWidth="1"/>
    <col min="13339" max="13339" width="0.7109375" style="1" customWidth="1"/>
    <col min="13340" max="13340" width="3.7109375" style="1" customWidth="1"/>
    <col min="13341" max="13341" width="1.85546875" style="1" customWidth="1"/>
    <col min="13342" max="13342" width="7.140625" style="1" customWidth="1"/>
    <col min="13343" max="13343" width="5.5703125" style="1" customWidth="1"/>
    <col min="13344" max="13344" width="2" style="1" customWidth="1"/>
    <col min="13345" max="13345" width="11.7109375" style="1" customWidth="1"/>
    <col min="13346" max="13346" width="6.28515625" style="1" customWidth="1"/>
    <col min="13347" max="13347" width="11.5703125" style="1" customWidth="1"/>
    <col min="13348" max="13348" width="14.140625" style="1" bestFit="1" customWidth="1"/>
    <col min="13349" max="13349" width="10.7109375" style="1"/>
    <col min="13350" max="13350" width="15.28515625" style="1" customWidth="1"/>
    <col min="13351" max="13551" width="10.7109375" style="1"/>
    <col min="13552" max="13552" width="2.7109375" style="1" customWidth="1"/>
    <col min="13553" max="13553" width="1.85546875" style="1" customWidth="1"/>
    <col min="13554" max="13554" width="5.140625" style="1" customWidth="1"/>
    <col min="13555" max="13555" width="0.7109375" style="1" customWidth="1"/>
    <col min="13556" max="13556" width="4" style="1" bestFit="1" customWidth="1"/>
    <col min="13557" max="13557" width="1.7109375" style="1" customWidth="1"/>
    <col min="13558" max="13558" width="7" style="1" bestFit="1" customWidth="1"/>
    <col min="13559" max="13559" width="0.7109375" style="1" customWidth="1"/>
    <col min="13560" max="13560" width="4" style="1" bestFit="1" customWidth="1"/>
    <col min="13561" max="13561" width="1.85546875" style="1" customWidth="1"/>
    <col min="13562" max="13562" width="5.42578125" style="1" customWidth="1"/>
    <col min="13563" max="13563" width="0.7109375" style="1" customWidth="1"/>
    <col min="13564" max="13564" width="4" style="1" bestFit="1" customWidth="1"/>
    <col min="13565" max="13565" width="1.85546875" style="1" customWidth="1"/>
    <col min="13566" max="13566" width="5.7109375" style="1" customWidth="1"/>
    <col min="13567" max="13567" width="0.7109375" style="1" customWidth="1"/>
    <col min="13568" max="13568" width="2.7109375" style="1" customWidth="1"/>
    <col min="13569" max="13569" width="1.85546875" style="1" customWidth="1"/>
    <col min="13570" max="13570" width="6" style="1" customWidth="1"/>
    <col min="13571" max="13571" width="0.7109375" style="1" customWidth="1"/>
    <col min="13572" max="13572" width="3.28515625" style="1" customWidth="1"/>
    <col min="13573" max="13573" width="1.85546875" style="1" customWidth="1"/>
    <col min="13574" max="13574" width="5.28515625" style="1" customWidth="1"/>
    <col min="13575" max="13575" width="0.7109375" style="1" customWidth="1"/>
    <col min="13576" max="13576" width="2.85546875" style="1" customWidth="1"/>
    <col min="13577" max="13577" width="1.85546875" style="1" customWidth="1"/>
    <col min="13578" max="13578" width="6.140625" style="1" customWidth="1"/>
    <col min="13579" max="13579" width="0.7109375" style="1" customWidth="1"/>
    <col min="13580" max="13580" width="3.28515625" style="1" customWidth="1"/>
    <col min="13581" max="13581" width="1.85546875" style="1" customWidth="1"/>
    <col min="13582" max="13582" width="5.42578125" style="1" customWidth="1"/>
    <col min="13583" max="13583" width="0.7109375" style="1" customWidth="1"/>
    <col min="13584" max="13584" width="3.140625" style="1" customWidth="1"/>
    <col min="13585" max="13585" width="1.85546875" style="1" customWidth="1"/>
    <col min="13586" max="13586" width="6" style="1" customWidth="1"/>
    <col min="13587" max="13587" width="0.7109375" style="1" customWidth="1"/>
    <col min="13588" max="13588" width="3.42578125" style="1" customWidth="1"/>
    <col min="13589" max="13589" width="1.85546875" style="1" customWidth="1"/>
    <col min="13590" max="13590" width="5.5703125" style="1" customWidth="1"/>
    <col min="13591" max="13591" width="0.7109375" style="1" customWidth="1"/>
    <col min="13592" max="13592" width="3.7109375" style="1" customWidth="1"/>
    <col min="13593" max="13593" width="1.85546875" style="1" customWidth="1"/>
    <col min="13594" max="13594" width="5.28515625" style="1" customWidth="1"/>
    <col min="13595" max="13595" width="0.7109375" style="1" customWidth="1"/>
    <col min="13596" max="13596" width="3.7109375" style="1" customWidth="1"/>
    <col min="13597" max="13597" width="1.85546875" style="1" customWidth="1"/>
    <col min="13598" max="13598" width="7.140625" style="1" customWidth="1"/>
    <col min="13599" max="13599" width="5.5703125" style="1" customWidth="1"/>
    <col min="13600" max="13600" width="2" style="1" customWidth="1"/>
    <col min="13601" max="13601" width="11.7109375" style="1" customWidth="1"/>
    <col min="13602" max="13602" width="6.28515625" style="1" customWidth="1"/>
    <col min="13603" max="13603" width="11.5703125" style="1" customWidth="1"/>
    <col min="13604" max="13604" width="14.140625" style="1" bestFit="1" customWidth="1"/>
    <col min="13605" max="13605" width="10.7109375" style="1"/>
    <col min="13606" max="13606" width="15.28515625" style="1" customWidth="1"/>
    <col min="13607" max="13807" width="10.7109375" style="1"/>
    <col min="13808" max="13808" width="2.7109375" style="1" customWidth="1"/>
    <col min="13809" max="13809" width="1.85546875" style="1" customWidth="1"/>
    <col min="13810" max="13810" width="5.140625" style="1" customWidth="1"/>
    <col min="13811" max="13811" width="0.7109375" style="1" customWidth="1"/>
    <col min="13812" max="13812" width="4" style="1" bestFit="1" customWidth="1"/>
    <col min="13813" max="13813" width="1.7109375" style="1" customWidth="1"/>
    <col min="13814" max="13814" width="7" style="1" bestFit="1" customWidth="1"/>
    <col min="13815" max="13815" width="0.7109375" style="1" customWidth="1"/>
    <col min="13816" max="13816" width="4" style="1" bestFit="1" customWidth="1"/>
    <col min="13817" max="13817" width="1.85546875" style="1" customWidth="1"/>
    <col min="13818" max="13818" width="5.42578125" style="1" customWidth="1"/>
    <col min="13819" max="13819" width="0.7109375" style="1" customWidth="1"/>
    <col min="13820" max="13820" width="4" style="1" bestFit="1" customWidth="1"/>
    <col min="13821" max="13821" width="1.85546875" style="1" customWidth="1"/>
    <col min="13822" max="13822" width="5.7109375" style="1" customWidth="1"/>
    <col min="13823" max="13823" width="0.7109375" style="1" customWidth="1"/>
    <col min="13824" max="13824" width="2.7109375" style="1" customWidth="1"/>
    <col min="13825" max="13825" width="1.85546875" style="1" customWidth="1"/>
    <col min="13826" max="13826" width="6" style="1" customWidth="1"/>
    <col min="13827" max="13827" width="0.7109375" style="1" customWidth="1"/>
    <col min="13828" max="13828" width="3.28515625" style="1" customWidth="1"/>
    <col min="13829" max="13829" width="1.85546875" style="1" customWidth="1"/>
    <col min="13830" max="13830" width="5.28515625" style="1" customWidth="1"/>
    <col min="13831" max="13831" width="0.7109375" style="1" customWidth="1"/>
    <col min="13832" max="13832" width="2.85546875" style="1" customWidth="1"/>
    <col min="13833" max="13833" width="1.85546875" style="1" customWidth="1"/>
    <col min="13834" max="13834" width="6.140625" style="1" customWidth="1"/>
    <col min="13835" max="13835" width="0.7109375" style="1" customWidth="1"/>
    <col min="13836" max="13836" width="3.28515625" style="1" customWidth="1"/>
    <col min="13837" max="13837" width="1.85546875" style="1" customWidth="1"/>
    <col min="13838" max="13838" width="5.42578125" style="1" customWidth="1"/>
    <col min="13839" max="13839" width="0.7109375" style="1" customWidth="1"/>
    <col min="13840" max="13840" width="3.140625" style="1" customWidth="1"/>
    <col min="13841" max="13841" width="1.85546875" style="1" customWidth="1"/>
    <col min="13842" max="13842" width="6" style="1" customWidth="1"/>
    <col min="13843" max="13843" width="0.7109375" style="1" customWidth="1"/>
    <col min="13844" max="13844" width="3.42578125" style="1" customWidth="1"/>
    <col min="13845" max="13845" width="1.85546875" style="1" customWidth="1"/>
    <col min="13846" max="13846" width="5.5703125" style="1" customWidth="1"/>
    <col min="13847" max="13847" width="0.7109375" style="1" customWidth="1"/>
    <col min="13848" max="13848" width="3.7109375" style="1" customWidth="1"/>
    <col min="13849" max="13849" width="1.85546875" style="1" customWidth="1"/>
    <col min="13850" max="13850" width="5.28515625" style="1" customWidth="1"/>
    <col min="13851" max="13851" width="0.7109375" style="1" customWidth="1"/>
    <col min="13852" max="13852" width="3.7109375" style="1" customWidth="1"/>
    <col min="13853" max="13853" width="1.85546875" style="1" customWidth="1"/>
    <col min="13854" max="13854" width="7.140625" style="1" customWidth="1"/>
    <col min="13855" max="13855" width="5.5703125" style="1" customWidth="1"/>
    <col min="13856" max="13856" width="2" style="1" customWidth="1"/>
    <col min="13857" max="13857" width="11.7109375" style="1" customWidth="1"/>
    <col min="13858" max="13858" width="6.28515625" style="1" customWidth="1"/>
    <col min="13859" max="13859" width="11.5703125" style="1" customWidth="1"/>
    <col min="13860" max="13860" width="14.140625" style="1" bestFit="1" customWidth="1"/>
    <col min="13861" max="13861" width="10.7109375" style="1"/>
    <col min="13862" max="13862" width="15.28515625" style="1" customWidth="1"/>
    <col min="13863" max="14063" width="10.7109375" style="1"/>
    <col min="14064" max="14064" width="2.7109375" style="1" customWidth="1"/>
    <col min="14065" max="14065" width="1.85546875" style="1" customWidth="1"/>
    <col min="14066" max="14066" width="5.140625" style="1" customWidth="1"/>
    <col min="14067" max="14067" width="0.7109375" style="1" customWidth="1"/>
    <col min="14068" max="14068" width="4" style="1" bestFit="1" customWidth="1"/>
    <col min="14069" max="14069" width="1.7109375" style="1" customWidth="1"/>
    <col min="14070" max="14070" width="7" style="1" bestFit="1" customWidth="1"/>
    <col min="14071" max="14071" width="0.7109375" style="1" customWidth="1"/>
    <col min="14072" max="14072" width="4" style="1" bestFit="1" customWidth="1"/>
    <col min="14073" max="14073" width="1.85546875" style="1" customWidth="1"/>
    <col min="14074" max="14074" width="5.42578125" style="1" customWidth="1"/>
    <col min="14075" max="14075" width="0.7109375" style="1" customWidth="1"/>
    <col min="14076" max="14076" width="4" style="1" bestFit="1" customWidth="1"/>
    <col min="14077" max="14077" width="1.85546875" style="1" customWidth="1"/>
    <col min="14078" max="14078" width="5.7109375" style="1" customWidth="1"/>
    <col min="14079" max="14079" width="0.7109375" style="1" customWidth="1"/>
    <col min="14080" max="14080" width="2.7109375" style="1" customWidth="1"/>
    <col min="14081" max="14081" width="1.85546875" style="1" customWidth="1"/>
    <col min="14082" max="14082" width="6" style="1" customWidth="1"/>
    <col min="14083" max="14083" width="0.7109375" style="1" customWidth="1"/>
    <col min="14084" max="14084" width="3.28515625" style="1" customWidth="1"/>
    <col min="14085" max="14085" width="1.85546875" style="1" customWidth="1"/>
    <col min="14086" max="14086" width="5.28515625" style="1" customWidth="1"/>
    <col min="14087" max="14087" width="0.7109375" style="1" customWidth="1"/>
    <col min="14088" max="14088" width="2.85546875" style="1" customWidth="1"/>
    <col min="14089" max="14089" width="1.85546875" style="1" customWidth="1"/>
    <col min="14090" max="14090" width="6.140625" style="1" customWidth="1"/>
    <col min="14091" max="14091" width="0.7109375" style="1" customWidth="1"/>
    <col min="14092" max="14092" width="3.28515625" style="1" customWidth="1"/>
    <col min="14093" max="14093" width="1.85546875" style="1" customWidth="1"/>
    <col min="14094" max="14094" width="5.42578125" style="1" customWidth="1"/>
    <col min="14095" max="14095" width="0.7109375" style="1" customWidth="1"/>
    <col min="14096" max="14096" width="3.140625" style="1" customWidth="1"/>
    <col min="14097" max="14097" width="1.85546875" style="1" customWidth="1"/>
    <col min="14098" max="14098" width="6" style="1" customWidth="1"/>
    <col min="14099" max="14099" width="0.7109375" style="1" customWidth="1"/>
    <col min="14100" max="14100" width="3.42578125" style="1" customWidth="1"/>
    <col min="14101" max="14101" width="1.85546875" style="1" customWidth="1"/>
    <col min="14102" max="14102" width="5.5703125" style="1" customWidth="1"/>
    <col min="14103" max="14103" width="0.7109375" style="1" customWidth="1"/>
    <col min="14104" max="14104" width="3.7109375" style="1" customWidth="1"/>
    <col min="14105" max="14105" width="1.85546875" style="1" customWidth="1"/>
    <col min="14106" max="14106" width="5.28515625" style="1" customWidth="1"/>
    <col min="14107" max="14107" width="0.7109375" style="1" customWidth="1"/>
    <col min="14108" max="14108" width="3.7109375" style="1" customWidth="1"/>
    <col min="14109" max="14109" width="1.85546875" style="1" customWidth="1"/>
    <col min="14110" max="14110" width="7.140625" style="1" customWidth="1"/>
    <col min="14111" max="14111" width="5.5703125" style="1" customWidth="1"/>
    <col min="14112" max="14112" width="2" style="1" customWidth="1"/>
    <col min="14113" max="14113" width="11.7109375" style="1" customWidth="1"/>
    <col min="14114" max="14114" width="6.28515625" style="1" customWidth="1"/>
    <col min="14115" max="14115" width="11.5703125" style="1" customWidth="1"/>
    <col min="14116" max="14116" width="14.140625" style="1" bestFit="1" customWidth="1"/>
    <col min="14117" max="14117" width="10.7109375" style="1"/>
    <col min="14118" max="14118" width="15.28515625" style="1" customWidth="1"/>
    <col min="14119" max="14319" width="10.7109375" style="1"/>
    <col min="14320" max="14320" width="2.7109375" style="1" customWidth="1"/>
    <col min="14321" max="14321" width="1.85546875" style="1" customWidth="1"/>
    <col min="14322" max="14322" width="5.140625" style="1" customWidth="1"/>
    <col min="14323" max="14323" width="0.7109375" style="1" customWidth="1"/>
    <col min="14324" max="14324" width="4" style="1" bestFit="1" customWidth="1"/>
    <col min="14325" max="14325" width="1.7109375" style="1" customWidth="1"/>
    <col min="14326" max="14326" width="7" style="1" bestFit="1" customWidth="1"/>
    <col min="14327" max="14327" width="0.7109375" style="1" customWidth="1"/>
    <col min="14328" max="14328" width="4" style="1" bestFit="1" customWidth="1"/>
    <col min="14329" max="14329" width="1.85546875" style="1" customWidth="1"/>
    <col min="14330" max="14330" width="5.42578125" style="1" customWidth="1"/>
    <col min="14331" max="14331" width="0.7109375" style="1" customWidth="1"/>
    <col min="14332" max="14332" width="4" style="1" bestFit="1" customWidth="1"/>
    <col min="14333" max="14333" width="1.85546875" style="1" customWidth="1"/>
    <col min="14334" max="14334" width="5.7109375" style="1" customWidth="1"/>
    <col min="14335" max="14335" width="0.7109375" style="1" customWidth="1"/>
    <col min="14336" max="14336" width="2.7109375" style="1" customWidth="1"/>
    <col min="14337" max="14337" width="1.85546875" style="1" customWidth="1"/>
    <col min="14338" max="14338" width="6" style="1" customWidth="1"/>
    <col min="14339" max="14339" width="0.7109375" style="1" customWidth="1"/>
    <col min="14340" max="14340" width="3.28515625" style="1" customWidth="1"/>
    <col min="14341" max="14341" width="1.85546875" style="1" customWidth="1"/>
    <col min="14342" max="14342" width="5.28515625" style="1" customWidth="1"/>
    <col min="14343" max="14343" width="0.7109375" style="1" customWidth="1"/>
    <col min="14344" max="14344" width="2.85546875" style="1" customWidth="1"/>
    <col min="14345" max="14345" width="1.85546875" style="1" customWidth="1"/>
    <col min="14346" max="14346" width="6.140625" style="1" customWidth="1"/>
    <col min="14347" max="14347" width="0.7109375" style="1" customWidth="1"/>
    <col min="14348" max="14348" width="3.28515625" style="1" customWidth="1"/>
    <col min="14349" max="14349" width="1.85546875" style="1" customWidth="1"/>
    <col min="14350" max="14350" width="5.42578125" style="1" customWidth="1"/>
    <col min="14351" max="14351" width="0.7109375" style="1" customWidth="1"/>
    <col min="14352" max="14352" width="3.140625" style="1" customWidth="1"/>
    <col min="14353" max="14353" width="1.85546875" style="1" customWidth="1"/>
    <col min="14354" max="14354" width="6" style="1" customWidth="1"/>
    <col min="14355" max="14355" width="0.7109375" style="1" customWidth="1"/>
    <col min="14356" max="14356" width="3.42578125" style="1" customWidth="1"/>
    <col min="14357" max="14357" width="1.85546875" style="1" customWidth="1"/>
    <col min="14358" max="14358" width="5.5703125" style="1" customWidth="1"/>
    <col min="14359" max="14359" width="0.7109375" style="1" customWidth="1"/>
    <col min="14360" max="14360" width="3.7109375" style="1" customWidth="1"/>
    <col min="14361" max="14361" width="1.85546875" style="1" customWidth="1"/>
    <col min="14362" max="14362" width="5.28515625" style="1" customWidth="1"/>
    <col min="14363" max="14363" width="0.7109375" style="1" customWidth="1"/>
    <col min="14364" max="14364" width="3.7109375" style="1" customWidth="1"/>
    <col min="14365" max="14365" width="1.85546875" style="1" customWidth="1"/>
    <col min="14366" max="14366" width="7.140625" style="1" customWidth="1"/>
    <col min="14367" max="14367" width="5.5703125" style="1" customWidth="1"/>
    <col min="14368" max="14368" width="2" style="1" customWidth="1"/>
    <col min="14369" max="14369" width="11.7109375" style="1" customWidth="1"/>
    <col min="14370" max="14370" width="6.28515625" style="1" customWidth="1"/>
    <col min="14371" max="14371" width="11.5703125" style="1" customWidth="1"/>
    <col min="14372" max="14372" width="14.140625" style="1" bestFit="1" customWidth="1"/>
    <col min="14373" max="14373" width="10.7109375" style="1"/>
    <col min="14374" max="14374" width="15.28515625" style="1" customWidth="1"/>
    <col min="14375" max="14575" width="10.7109375" style="1"/>
    <col min="14576" max="14576" width="2.7109375" style="1" customWidth="1"/>
    <col min="14577" max="14577" width="1.85546875" style="1" customWidth="1"/>
    <col min="14578" max="14578" width="5.140625" style="1" customWidth="1"/>
    <col min="14579" max="14579" width="0.7109375" style="1" customWidth="1"/>
    <col min="14580" max="14580" width="4" style="1" bestFit="1" customWidth="1"/>
    <col min="14581" max="14581" width="1.7109375" style="1" customWidth="1"/>
    <col min="14582" max="14582" width="7" style="1" bestFit="1" customWidth="1"/>
    <col min="14583" max="14583" width="0.7109375" style="1" customWidth="1"/>
    <col min="14584" max="14584" width="4" style="1" bestFit="1" customWidth="1"/>
    <col min="14585" max="14585" width="1.85546875" style="1" customWidth="1"/>
    <col min="14586" max="14586" width="5.42578125" style="1" customWidth="1"/>
    <col min="14587" max="14587" width="0.7109375" style="1" customWidth="1"/>
    <col min="14588" max="14588" width="4" style="1" bestFit="1" customWidth="1"/>
    <col min="14589" max="14589" width="1.85546875" style="1" customWidth="1"/>
    <col min="14590" max="14590" width="5.7109375" style="1" customWidth="1"/>
    <col min="14591" max="14591" width="0.7109375" style="1" customWidth="1"/>
    <col min="14592" max="14592" width="2.7109375" style="1" customWidth="1"/>
    <col min="14593" max="14593" width="1.85546875" style="1" customWidth="1"/>
    <col min="14594" max="14594" width="6" style="1" customWidth="1"/>
    <col min="14595" max="14595" width="0.7109375" style="1" customWidth="1"/>
    <col min="14596" max="14596" width="3.28515625" style="1" customWidth="1"/>
    <col min="14597" max="14597" width="1.85546875" style="1" customWidth="1"/>
    <col min="14598" max="14598" width="5.28515625" style="1" customWidth="1"/>
    <col min="14599" max="14599" width="0.7109375" style="1" customWidth="1"/>
    <col min="14600" max="14600" width="2.85546875" style="1" customWidth="1"/>
    <col min="14601" max="14601" width="1.85546875" style="1" customWidth="1"/>
    <col min="14602" max="14602" width="6.140625" style="1" customWidth="1"/>
    <col min="14603" max="14603" width="0.7109375" style="1" customWidth="1"/>
    <col min="14604" max="14604" width="3.28515625" style="1" customWidth="1"/>
    <col min="14605" max="14605" width="1.85546875" style="1" customWidth="1"/>
    <col min="14606" max="14606" width="5.42578125" style="1" customWidth="1"/>
    <col min="14607" max="14607" width="0.7109375" style="1" customWidth="1"/>
    <col min="14608" max="14608" width="3.140625" style="1" customWidth="1"/>
    <col min="14609" max="14609" width="1.85546875" style="1" customWidth="1"/>
    <col min="14610" max="14610" width="6" style="1" customWidth="1"/>
    <col min="14611" max="14611" width="0.7109375" style="1" customWidth="1"/>
    <col min="14612" max="14612" width="3.42578125" style="1" customWidth="1"/>
    <col min="14613" max="14613" width="1.85546875" style="1" customWidth="1"/>
    <col min="14614" max="14614" width="5.5703125" style="1" customWidth="1"/>
    <col min="14615" max="14615" width="0.7109375" style="1" customWidth="1"/>
    <col min="14616" max="14616" width="3.7109375" style="1" customWidth="1"/>
    <col min="14617" max="14617" width="1.85546875" style="1" customWidth="1"/>
    <col min="14618" max="14618" width="5.28515625" style="1" customWidth="1"/>
    <col min="14619" max="14619" width="0.7109375" style="1" customWidth="1"/>
    <col min="14620" max="14620" width="3.7109375" style="1" customWidth="1"/>
    <col min="14621" max="14621" width="1.85546875" style="1" customWidth="1"/>
    <col min="14622" max="14622" width="7.140625" style="1" customWidth="1"/>
    <col min="14623" max="14623" width="5.5703125" style="1" customWidth="1"/>
    <col min="14624" max="14624" width="2" style="1" customWidth="1"/>
    <col min="14625" max="14625" width="11.7109375" style="1" customWidth="1"/>
    <col min="14626" max="14626" width="6.28515625" style="1" customWidth="1"/>
    <col min="14627" max="14627" width="11.5703125" style="1" customWidth="1"/>
    <col min="14628" max="14628" width="14.140625" style="1" bestFit="1" customWidth="1"/>
    <col min="14629" max="14629" width="10.7109375" style="1"/>
    <col min="14630" max="14630" width="15.28515625" style="1" customWidth="1"/>
    <col min="14631" max="14831" width="10.7109375" style="1"/>
    <col min="14832" max="14832" width="2.7109375" style="1" customWidth="1"/>
    <col min="14833" max="14833" width="1.85546875" style="1" customWidth="1"/>
    <col min="14834" max="14834" width="5.140625" style="1" customWidth="1"/>
    <col min="14835" max="14835" width="0.7109375" style="1" customWidth="1"/>
    <col min="14836" max="14836" width="4" style="1" bestFit="1" customWidth="1"/>
    <col min="14837" max="14837" width="1.7109375" style="1" customWidth="1"/>
    <col min="14838" max="14838" width="7" style="1" bestFit="1" customWidth="1"/>
    <col min="14839" max="14839" width="0.7109375" style="1" customWidth="1"/>
    <col min="14840" max="14840" width="4" style="1" bestFit="1" customWidth="1"/>
    <col min="14841" max="14841" width="1.85546875" style="1" customWidth="1"/>
    <col min="14842" max="14842" width="5.42578125" style="1" customWidth="1"/>
    <col min="14843" max="14843" width="0.7109375" style="1" customWidth="1"/>
    <col min="14844" max="14844" width="4" style="1" bestFit="1" customWidth="1"/>
    <col min="14845" max="14845" width="1.85546875" style="1" customWidth="1"/>
    <col min="14846" max="14846" width="5.7109375" style="1" customWidth="1"/>
    <col min="14847" max="14847" width="0.7109375" style="1" customWidth="1"/>
    <col min="14848" max="14848" width="2.7109375" style="1" customWidth="1"/>
    <col min="14849" max="14849" width="1.85546875" style="1" customWidth="1"/>
    <col min="14850" max="14850" width="6" style="1" customWidth="1"/>
    <col min="14851" max="14851" width="0.7109375" style="1" customWidth="1"/>
    <col min="14852" max="14852" width="3.28515625" style="1" customWidth="1"/>
    <col min="14853" max="14853" width="1.85546875" style="1" customWidth="1"/>
    <col min="14854" max="14854" width="5.28515625" style="1" customWidth="1"/>
    <col min="14855" max="14855" width="0.7109375" style="1" customWidth="1"/>
    <col min="14856" max="14856" width="2.85546875" style="1" customWidth="1"/>
    <col min="14857" max="14857" width="1.85546875" style="1" customWidth="1"/>
    <col min="14858" max="14858" width="6.140625" style="1" customWidth="1"/>
    <col min="14859" max="14859" width="0.7109375" style="1" customWidth="1"/>
    <col min="14860" max="14860" width="3.28515625" style="1" customWidth="1"/>
    <col min="14861" max="14861" width="1.85546875" style="1" customWidth="1"/>
    <col min="14862" max="14862" width="5.42578125" style="1" customWidth="1"/>
    <col min="14863" max="14863" width="0.7109375" style="1" customWidth="1"/>
    <col min="14864" max="14864" width="3.140625" style="1" customWidth="1"/>
    <col min="14865" max="14865" width="1.85546875" style="1" customWidth="1"/>
    <col min="14866" max="14866" width="6" style="1" customWidth="1"/>
    <col min="14867" max="14867" width="0.7109375" style="1" customWidth="1"/>
    <col min="14868" max="14868" width="3.42578125" style="1" customWidth="1"/>
    <col min="14869" max="14869" width="1.85546875" style="1" customWidth="1"/>
    <col min="14870" max="14870" width="5.5703125" style="1" customWidth="1"/>
    <col min="14871" max="14871" width="0.7109375" style="1" customWidth="1"/>
    <col min="14872" max="14872" width="3.7109375" style="1" customWidth="1"/>
    <col min="14873" max="14873" width="1.85546875" style="1" customWidth="1"/>
    <col min="14874" max="14874" width="5.28515625" style="1" customWidth="1"/>
    <col min="14875" max="14875" width="0.7109375" style="1" customWidth="1"/>
    <col min="14876" max="14876" width="3.7109375" style="1" customWidth="1"/>
    <col min="14877" max="14877" width="1.85546875" style="1" customWidth="1"/>
    <col min="14878" max="14878" width="7.140625" style="1" customWidth="1"/>
    <col min="14879" max="14879" width="5.5703125" style="1" customWidth="1"/>
    <col min="14880" max="14880" width="2" style="1" customWidth="1"/>
    <col min="14881" max="14881" width="11.7109375" style="1" customWidth="1"/>
    <col min="14882" max="14882" width="6.28515625" style="1" customWidth="1"/>
    <col min="14883" max="14883" width="11.5703125" style="1" customWidth="1"/>
    <col min="14884" max="14884" width="14.140625" style="1" bestFit="1" customWidth="1"/>
    <col min="14885" max="14885" width="10.7109375" style="1"/>
    <col min="14886" max="14886" width="15.28515625" style="1" customWidth="1"/>
    <col min="14887" max="15087" width="10.7109375" style="1"/>
    <col min="15088" max="15088" width="2.7109375" style="1" customWidth="1"/>
    <col min="15089" max="15089" width="1.85546875" style="1" customWidth="1"/>
    <col min="15090" max="15090" width="5.140625" style="1" customWidth="1"/>
    <col min="15091" max="15091" width="0.7109375" style="1" customWidth="1"/>
    <col min="15092" max="15092" width="4" style="1" bestFit="1" customWidth="1"/>
    <col min="15093" max="15093" width="1.7109375" style="1" customWidth="1"/>
    <col min="15094" max="15094" width="7" style="1" bestFit="1" customWidth="1"/>
    <col min="15095" max="15095" width="0.7109375" style="1" customWidth="1"/>
    <col min="15096" max="15096" width="4" style="1" bestFit="1" customWidth="1"/>
    <col min="15097" max="15097" width="1.85546875" style="1" customWidth="1"/>
    <col min="15098" max="15098" width="5.42578125" style="1" customWidth="1"/>
    <col min="15099" max="15099" width="0.7109375" style="1" customWidth="1"/>
    <col min="15100" max="15100" width="4" style="1" bestFit="1" customWidth="1"/>
    <col min="15101" max="15101" width="1.85546875" style="1" customWidth="1"/>
    <col min="15102" max="15102" width="5.7109375" style="1" customWidth="1"/>
    <col min="15103" max="15103" width="0.7109375" style="1" customWidth="1"/>
    <col min="15104" max="15104" width="2.7109375" style="1" customWidth="1"/>
    <col min="15105" max="15105" width="1.85546875" style="1" customWidth="1"/>
    <col min="15106" max="15106" width="6" style="1" customWidth="1"/>
    <col min="15107" max="15107" width="0.7109375" style="1" customWidth="1"/>
    <col min="15108" max="15108" width="3.28515625" style="1" customWidth="1"/>
    <col min="15109" max="15109" width="1.85546875" style="1" customWidth="1"/>
    <col min="15110" max="15110" width="5.28515625" style="1" customWidth="1"/>
    <col min="15111" max="15111" width="0.7109375" style="1" customWidth="1"/>
    <col min="15112" max="15112" width="2.85546875" style="1" customWidth="1"/>
    <col min="15113" max="15113" width="1.85546875" style="1" customWidth="1"/>
    <col min="15114" max="15114" width="6.140625" style="1" customWidth="1"/>
    <col min="15115" max="15115" width="0.7109375" style="1" customWidth="1"/>
    <col min="15116" max="15116" width="3.28515625" style="1" customWidth="1"/>
    <col min="15117" max="15117" width="1.85546875" style="1" customWidth="1"/>
    <col min="15118" max="15118" width="5.42578125" style="1" customWidth="1"/>
    <col min="15119" max="15119" width="0.7109375" style="1" customWidth="1"/>
    <col min="15120" max="15120" width="3.140625" style="1" customWidth="1"/>
    <col min="15121" max="15121" width="1.85546875" style="1" customWidth="1"/>
    <col min="15122" max="15122" width="6" style="1" customWidth="1"/>
    <col min="15123" max="15123" width="0.7109375" style="1" customWidth="1"/>
    <col min="15124" max="15124" width="3.42578125" style="1" customWidth="1"/>
    <col min="15125" max="15125" width="1.85546875" style="1" customWidth="1"/>
    <col min="15126" max="15126" width="5.5703125" style="1" customWidth="1"/>
    <col min="15127" max="15127" width="0.7109375" style="1" customWidth="1"/>
    <col min="15128" max="15128" width="3.7109375" style="1" customWidth="1"/>
    <col min="15129" max="15129" width="1.85546875" style="1" customWidth="1"/>
    <col min="15130" max="15130" width="5.28515625" style="1" customWidth="1"/>
    <col min="15131" max="15131" width="0.7109375" style="1" customWidth="1"/>
    <col min="15132" max="15132" width="3.7109375" style="1" customWidth="1"/>
    <col min="15133" max="15133" width="1.85546875" style="1" customWidth="1"/>
    <col min="15134" max="15134" width="7.140625" style="1" customWidth="1"/>
    <col min="15135" max="15135" width="5.5703125" style="1" customWidth="1"/>
    <col min="15136" max="15136" width="2" style="1" customWidth="1"/>
    <col min="15137" max="15137" width="11.7109375" style="1" customWidth="1"/>
    <col min="15138" max="15138" width="6.28515625" style="1" customWidth="1"/>
    <col min="15139" max="15139" width="11.5703125" style="1" customWidth="1"/>
    <col min="15140" max="15140" width="14.140625" style="1" bestFit="1" customWidth="1"/>
    <col min="15141" max="15141" width="10.7109375" style="1"/>
    <col min="15142" max="15142" width="15.28515625" style="1" customWidth="1"/>
    <col min="15143" max="15343" width="10.7109375" style="1"/>
    <col min="15344" max="15344" width="2.7109375" style="1" customWidth="1"/>
    <col min="15345" max="15345" width="1.85546875" style="1" customWidth="1"/>
    <col min="15346" max="15346" width="5.140625" style="1" customWidth="1"/>
    <col min="15347" max="15347" width="0.7109375" style="1" customWidth="1"/>
    <col min="15348" max="15348" width="4" style="1" bestFit="1" customWidth="1"/>
    <col min="15349" max="15349" width="1.7109375" style="1" customWidth="1"/>
    <col min="15350" max="15350" width="7" style="1" bestFit="1" customWidth="1"/>
    <col min="15351" max="15351" width="0.7109375" style="1" customWidth="1"/>
    <col min="15352" max="15352" width="4" style="1" bestFit="1" customWidth="1"/>
    <col min="15353" max="15353" width="1.85546875" style="1" customWidth="1"/>
    <col min="15354" max="15354" width="5.42578125" style="1" customWidth="1"/>
    <col min="15355" max="15355" width="0.7109375" style="1" customWidth="1"/>
    <col min="15356" max="15356" width="4" style="1" bestFit="1" customWidth="1"/>
    <col min="15357" max="15357" width="1.85546875" style="1" customWidth="1"/>
    <col min="15358" max="15358" width="5.7109375" style="1" customWidth="1"/>
    <col min="15359" max="15359" width="0.7109375" style="1" customWidth="1"/>
    <col min="15360" max="15360" width="2.7109375" style="1" customWidth="1"/>
    <col min="15361" max="15361" width="1.85546875" style="1" customWidth="1"/>
    <col min="15362" max="15362" width="6" style="1" customWidth="1"/>
    <col min="15363" max="15363" width="0.7109375" style="1" customWidth="1"/>
    <col min="15364" max="15364" width="3.28515625" style="1" customWidth="1"/>
    <col min="15365" max="15365" width="1.85546875" style="1" customWidth="1"/>
    <col min="15366" max="15366" width="5.28515625" style="1" customWidth="1"/>
    <col min="15367" max="15367" width="0.7109375" style="1" customWidth="1"/>
    <col min="15368" max="15368" width="2.85546875" style="1" customWidth="1"/>
    <col min="15369" max="15369" width="1.85546875" style="1" customWidth="1"/>
    <col min="15370" max="15370" width="6.140625" style="1" customWidth="1"/>
    <col min="15371" max="15371" width="0.7109375" style="1" customWidth="1"/>
    <col min="15372" max="15372" width="3.28515625" style="1" customWidth="1"/>
    <col min="15373" max="15373" width="1.85546875" style="1" customWidth="1"/>
    <col min="15374" max="15374" width="5.42578125" style="1" customWidth="1"/>
    <col min="15375" max="15375" width="0.7109375" style="1" customWidth="1"/>
    <col min="15376" max="15376" width="3.140625" style="1" customWidth="1"/>
    <col min="15377" max="15377" width="1.85546875" style="1" customWidth="1"/>
    <col min="15378" max="15378" width="6" style="1" customWidth="1"/>
    <col min="15379" max="15379" width="0.7109375" style="1" customWidth="1"/>
    <col min="15380" max="15380" width="3.42578125" style="1" customWidth="1"/>
    <col min="15381" max="15381" width="1.85546875" style="1" customWidth="1"/>
    <col min="15382" max="15382" width="5.5703125" style="1" customWidth="1"/>
    <col min="15383" max="15383" width="0.7109375" style="1" customWidth="1"/>
    <col min="15384" max="15384" width="3.7109375" style="1" customWidth="1"/>
    <col min="15385" max="15385" width="1.85546875" style="1" customWidth="1"/>
    <col min="15386" max="15386" width="5.28515625" style="1" customWidth="1"/>
    <col min="15387" max="15387" width="0.7109375" style="1" customWidth="1"/>
    <col min="15388" max="15388" width="3.7109375" style="1" customWidth="1"/>
    <col min="15389" max="15389" width="1.85546875" style="1" customWidth="1"/>
    <col min="15390" max="15390" width="7.140625" style="1" customWidth="1"/>
    <col min="15391" max="15391" width="5.5703125" style="1" customWidth="1"/>
    <col min="15392" max="15392" width="2" style="1" customWidth="1"/>
    <col min="15393" max="15393" width="11.7109375" style="1" customWidth="1"/>
    <col min="15394" max="15394" width="6.28515625" style="1" customWidth="1"/>
    <col min="15395" max="15395" width="11.5703125" style="1" customWidth="1"/>
    <col min="15396" max="15396" width="14.140625" style="1" bestFit="1" customWidth="1"/>
    <col min="15397" max="15397" width="10.7109375" style="1"/>
    <col min="15398" max="15398" width="15.28515625" style="1" customWidth="1"/>
    <col min="15399" max="15599" width="10.7109375" style="1"/>
    <col min="15600" max="15600" width="2.7109375" style="1" customWidth="1"/>
    <col min="15601" max="15601" width="1.85546875" style="1" customWidth="1"/>
    <col min="15602" max="15602" width="5.140625" style="1" customWidth="1"/>
    <col min="15603" max="15603" width="0.7109375" style="1" customWidth="1"/>
    <col min="15604" max="15604" width="4" style="1" bestFit="1" customWidth="1"/>
    <col min="15605" max="15605" width="1.7109375" style="1" customWidth="1"/>
    <col min="15606" max="15606" width="7" style="1" bestFit="1" customWidth="1"/>
    <col min="15607" max="15607" width="0.7109375" style="1" customWidth="1"/>
    <col min="15608" max="15608" width="4" style="1" bestFit="1" customWidth="1"/>
    <col min="15609" max="15609" width="1.85546875" style="1" customWidth="1"/>
    <col min="15610" max="15610" width="5.42578125" style="1" customWidth="1"/>
    <col min="15611" max="15611" width="0.7109375" style="1" customWidth="1"/>
    <col min="15612" max="15612" width="4" style="1" bestFit="1" customWidth="1"/>
    <col min="15613" max="15613" width="1.85546875" style="1" customWidth="1"/>
    <col min="15614" max="15614" width="5.7109375" style="1" customWidth="1"/>
    <col min="15615" max="15615" width="0.7109375" style="1" customWidth="1"/>
    <col min="15616" max="15616" width="2.7109375" style="1" customWidth="1"/>
    <col min="15617" max="15617" width="1.85546875" style="1" customWidth="1"/>
    <col min="15618" max="15618" width="6" style="1" customWidth="1"/>
    <col min="15619" max="15619" width="0.7109375" style="1" customWidth="1"/>
    <col min="15620" max="15620" width="3.28515625" style="1" customWidth="1"/>
    <col min="15621" max="15621" width="1.85546875" style="1" customWidth="1"/>
    <col min="15622" max="15622" width="5.28515625" style="1" customWidth="1"/>
    <col min="15623" max="15623" width="0.7109375" style="1" customWidth="1"/>
    <col min="15624" max="15624" width="2.85546875" style="1" customWidth="1"/>
    <col min="15625" max="15625" width="1.85546875" style="1" customWidth="1"/>
    <col min="15626" max="15626" width="6.140625" style="1" customWidth="1"/>
    <col min="15627" max="15627" width="0.7109375" style="1" customWidth="1"/>
    <col min="15628" max="15628" width="3.28515625" style="1" customWidth="1"/>
    <col min="15629" max="15629" width="1.85546875" style="1" customWidth="1"/>
    <col min="15630" max="15630" width="5.42578125" style="1" customWidth="1"/>
    <col min="15631" max="15631" width="0.7109375" style="1" customWidth="1"/>
    <col min="15632" max="15632" width="3.140625" style="1" customWidth="1"/>
    <col min="15633" max="15633" width="1.85546875" style="1" customWidth="1"/>
    <col min="15634" max="15634" width="6" style="1" customWidth="1"/>
    <col min="15635" max="15635" width="0.7109375" style="1" customWidth="1"/>
    <col min="15636" max="15636" width="3.42578125" style="1" customWidth="1"/>
    <col min="15637" max="15637" width="1.85546875" style="1" customWidth="1"/>
    <col min="15638" max="15638" width="5.5703125" style="1" customWidth="1"/>
    <col min="15639" max="15639" width="0.7109375" style="1" customWidth="1"/>
    <col min="15640" max="15640" width="3.7109375" style="1" customWidth="1"/>
    <col min="15641" max="15641" width="1.85546875" style="1" customWidth="1"/>
    <col min="15642" max="15642" width="5.28515625" style="1" customWidth="1"/>
    <col min="15643" max="15643" width="0.7109375" style="1" customWidth="1"/>
    <col min="15644" max="15644" width="3.7109375" style="1" customWidth="1"/>
    <col min="15645" max="15645" width="1.85546875" style="1" customWidth="1"/>
    <col min="15646" max="15646" width="7.140625" style="1" customWidth="1"/>
    <col min="15647" max="15647" width="5.5703125" style="1" customWidth="1"/>
    <col min="15648" max="15648" width="2" style="1" customWidth="1"/>
    <col min="15649" max="15649" width="11.7109375" style="1" customWidth="1"/>
    <col min="15650" max="15650" width="6.28515625" style="1" customWidth="1"/>
    <col min="15651" max="15651" width="11.5703125" style="1" customWidth="1"/>
    <col min="15652" max="15652" width="14.140625" style="1" bestFit="1" customWidth="1"/>
    <col min="15653" max="15653" width="10.7109375" style="1"/>
    <col min="15654" max="15654" width="15.28515625" style="1" customWidth="1"/>
    <col min="15655" max="15855" width="10.7109375" style="1"/>
    <col min="15856" max="15856" width="2.7109375" style="1" customWidth="1"/>
    <col min="15857" max="15857" width="1.85546875" style="1" customWidth="1"/>
    <col min="15858" max="15858" width="5.140625" style="1" customWidth="1"/>
    <col min="15859" max="15859" width="0.7109375" style="1" customWidth="1"/>
    <col min="15860" max="15860" width="4" style="1" bestFit="1" customWidth="1"/>
    <col min="15861" max="15861" width="1.7109375" style="1" customWidth="1"/>
    <col min="15862" max="15862" width="7" style="1" bestFit="1" customWidth="1"/>
    <col min="15863" max="15863" width="0.7109375" style="1" customWidth="1"/>
    <col min="15864" max="15864" width="4" style="1" bestFit="1" customWidth="1"/>
    <col min="15865" max="15865" width="1.85546875" style="1" customWidth="1"/>
    <col min="15866" max="15866" width="5.42578125" style="1" customWidth="1"/>
    <col min="15867" max="15867" width="0.7109375" style="1" customWidth="1"/>
    <col min="15868" max="15868" width="4" style="1" bestFit="1" customWidth="1"/>
    <col min="15869" max="15869" width="1.85546875" style="1" customWidth="1"/>
    <col min="15870" max="15870" width="5.7109375" style="1" customWidth="1"/>
    <col min="15871" max="15871" width="0.7109375" style="1" customWidth="1"/>
    <col min="15872" max="15872" width="2.7109375" style="1" customWidth="1"/>
    <col min="15873" max="15873" width="1.85546875" style="1" customWidth="1"/>
    <col min="15874" max="15874" width="6" style="1" customWidth="1"/>
    <col min="15875" max="15875" width="0.7109375" style="1" customWidth="1"/>
    <col min="15876" max="15876" width="3.28515625" style="1" customWidth="1"/>
    <col min="15877" max="15877" width="1.85546875" style="1" customWidth="1"/>
    <col min="15878" max="15878" width="5.28515625" style="1" customWidth="1"/>
    <col min="15879" max="15879" width="0.7109375" style="1" customWidth="1"/>
    <col min="15880" max="15880" width="2.85546875" style="1" customWidth="1"/>
    <col min="15881" max="15881" width="1.85546875" style="1" customWidth="1"/>
    <col min="15882" max="15882" width="6.140625" style="1" customWidth="1"/>
    <col min="15883" max="15883" width="0.7109375" style="1" customWidth="1"/>
    <col min="15884" max="15884" width="3.28515625" style="1" customWidth="1"/>
    <col min="15885" max="15885" width="1.85546875" style="1" customWidth="1"/>
    <col min="15886" max="15886" width="5.42578125" style="1" customWidth="1"/>
    <col min="15887" max="15887" width="0.7109375" style="1" customWidth="1"/>
    <col min="15888" max="15888" width="3.140625" style="1" customWidth="1"/>
    <col min="15889" max="15889" width="1.85546875" style="1" customWidth="1"/>
    <col min="15890" max="15890" width="6" style="1" customWidth="1"/>
    <col min="15891" max="15891" width="0.7109375" style="1" customWidth="1"/>
    <col min="15892" max="15892" width="3.42578125" style="1" customWidth="1"/>
    <col min="15893" max="15893" width="1.85546875" style="1" customWidth="1"/>
    <col min="15894" max="15894" width="5.5703125" style="1" customWidth="1"/>
    <col min="15895" max="15895" width="0.7109375" style="1" customWidth="1"/>
    <col min="15896" max="15896" width="3.7109375" style="1" customWidth="1"/>
    <col min="15897" max="15897" width="1.85546875" style="1" customWidth="1"/>
    <col min="15898" max="15898" width="5.28515625" style="1" customWidth="1"/>
    <col min="15899" max="15899" width="0.7109375" style="1" customWidth="1"/>
    <col min="15900" max="15900" width="3.7109375" style="1" customWidth="1"/>
    <col min="15901" max="15901" width="1.85546875" style="1" customWidth="1"/>
    <col min="15902" max="15902" width="7.140625" style="1" customWidth="1"/>
    <col min="15903" max="15903" width="5.5703125" style="1" customWidth="1"/>
    <col min="15904" max="15904" width="2" style="1" customWidth="1"/>
    <col min="15905" max="15905" width="11.7109375" style="1" customWidth="1"/>
    <col min="15906" max="15906" width="6.28515625" style="1" customWidth="1"/>
    <col min="15907" max="15907" width="11.5703125" style="1" customWidth="1"/>
    <col min="15908" max="15908" width="14.140625" style="1" bestFit="1" customWidth="1"/>
    <col min="15909" max="15909" width="10.7109375" style="1"/>
    <col min="15910" max="15910" width="15.28515625" style="1" customWidth="1"/>
    <col min="15911" max="16111" width="10.7109375" style="1"/>
    <col min="16112" max="16112" width="2.7109375" style="1" customWidth="1"/>
    <col min="16113" max="16113" width="1.85546875" style="1" customWidth="1"/>
    <col min="16114" max="16114" width="5.140625" style="1" customWidth="1"/>
    <col min="16115" max="16115" width="0.7109375" style="1" customWidth="1"/>
    <col min="16116" max="16116" width="4" style="1" bestFit="1" customWidth="1"/>
    <col min="16117" max="16117" width="1.7109375" style="1" customWidth="1"/>
    <col min="16118" max="16118" width="7" style="1" bestFit="1" customWidth="1"/>
    <col min="16119" max="16119" width="0.7109375" style="1" customWidth="1"/>
    <col min="16120" max="16120" width="4" style="1" bestFit="1" customWidth="1"/>
    <col min="16121" max="16121" width="1.85546875" style="1" customWidth="1"/>
    <col min="16122" max="16122" width="5.42578125" style="1" customWidth="1"/>
    <col min="16123" max="16123" width="0.7109375" style="1" customWidth="1"/>
    <col min="16124" max="16124" width="4" style="1" bestFit="1" customWidth="1"/>
    <col min="16125" max="16125" width="1.85546875" style="1" customWidth="1"/>
    <col min="16126" max="16126" width="5.7109375" style="1" customWidth="1"/>
    <col min="16127" max="16127" width="0.7109375" style="1" customWidth="1"/>
    <col min="16128" max="16128" width="2.7109375" style="1" customWidth="1"/>
    <col min="16129" max="16129" width="1.85546875" style="1" customWidth="1"/>
    <col min="16130" max="16130" width="6" style="1" customWidth="1"/>
    <col min="16131" max="16131" width="0.7109375" style="1" customWidth="1"/>
    <col min="16132" max="16132" width="3.28515625" style="1" customWidth="1"/>
    <col min="16133" max="16133" width="1.85546875" style="1" customWidth="1"/>
    <col min="16134" max="16134" width="5.28515625" style="1" customWidth="1"/>
    <col min="16135" max="16135" width="0.7109375" style="1" customWidth="1"/>
    <col min="16136" max="16136" width="2.85546875" style="1" customWidth="1"/>
    <col min="16137" max="16137" width="1.85546875" style="1" customWidth="1"/>
    <col min="16138" max="16138" width="6.140625" style="1" customWidth="1"/>
    <col min="16139" max="16139" width="0.7109375" style="1" customWidth="1"/>
    <col min="16140" max="16140" width="3.28515625" style="1" customWidth="1"/>
    <col min="16141" max="16141" width="1.85546875" style="1" customWidth="1"/>
    <col min="16142" max="16142" width="5.42578125" style="1" customWidth="1"/>
    <col min="16143" max="16143" width="0.7109375" style="1" customWidth="1"/>
    <col min="16144" max="16144" width="3.140625" style="1" customWidth="1"/>
    <col min="16145" max="16145" width="1.85546875" style="1" customWidth="1"/>
    <col min="16146" max="16146" width="6" style="1" customWidth="1"/>
    <col min="16147" max="16147" width="0.7109375" style="1" customWidth="1"/>
    <col min="16148" max="16148" width="3.42578125" style="1" customWidth="1"/>
    <col min="16149" max="16149" width="1.85546875" style="1" customWidth="1"/>
    <col min="16150" max="16150" width="5.5703125" style="1" customWidth="1"/>
    <col min="16151" max="16151" width="0.7109375" style="1" customWidth="1"/>
    <col min="16152" max="16152" width="3.7109375" style="1" customWidth="1"/>
    <col min="16153" max="16153" width="1.85546875" style="1" customWidth="1"/>
    <col min="16154" max="16154" width="5.28515625" style="1" customWidth="1"/>
    <col min="16155" max="16155" width="0.7109375" style="1" customWidth="1"/>
    <col min="16156" max="16156" width="3.7109375" style="1" customWidth="1"/>
    <col min="16157" max="16157" width="1.85546875" style="1" customWidth="1"/>
    <col min="16158" max="16158" width="7.140625" style="1" customWidth="1"/>
    <col min="16159" max="16159" width="5.5703125" style="1" customWidth="1"/>
    <col min="16160" max="16160" width="2" style="1" customWidth="1"/>
    <col min="16161" max="16161" width="11.7109375" style="1" customWidth="1"/>
    <col min="16162" max="16162" width="6.28515625" style="1" customWidth="1"/>
    <col min="16163" max="16163" width="11.5703125" style="1" customWidth="1"/>
    <col min="16164" max="16164" width="14.140625" style="1" bestFit="1" customWidth="1"/>
    <col min="16165" max="16165" width="10.7109375" style="1"/>
    <col min="16166" max="16166" width="15.28515625" style="1" customWidth="1"/>
    <col min="16167" max="16384" width="10.7109375" style="1"/>
  </cols>
  <sheetData>
    <row r="1" spans="1:54" ht="9.75" customHeight="1">
      <c r="A1" s="550"/>
      <c r="B1" s="550"/>
      <c r="C1" s="550"/>
      <c r="D1" s="550"/>
      <c r="E1" s="551"/>
      <c r="F1" s="551"/>
      <c r="G1" s="551"/>
      <c r="H1" s="551"/>
      <c r="I1" s="551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4" ht="9.75" customHeight="1">
      <c r="A2" s="81"/>
      <c r="B2" s="81"/>
      <c r="C2" s="81"/>
      <c r="D2" s="81"/>
      <c r="E2" s="192"/>
      <c r="F2" s="192"/>
      <c r="G2" s="192"/>
      <c r="H2" s="192"/>
      <c r="I2" s="192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</row>
    <row r="3" spans="1:54" ht="9.75" customHeight="1">
      <c r="A3" s="81"/>
      <c r="B3" s="81"/>
      <c r="C3" s="81"/>
      <c r="D3" s="81"/>
      <c r="E3" s="192"/>
      <c r="F3" s="192"/>
      <c r="G3" s="192"/>
      <c r="H3" s="192"/>
      <c r="I3" s="192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</row>
    <row r="4" spans="1:54" ht="9.75" customHeight="1">
      <c r="A4" s="81"/>
      <c r="B4" s="81"/>
      <c r="C4" s="81"/>
      <c r="D4" s="81"/>
      <c r="E4" s="192"/>
      <c r="F4" s="192"/>
      <c r="G4" s="192"/>
      <c r="H4" s="192"/>
      <c r="I4" s="192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</row>
    <row r="5" spans="1:54" ht="9.75" customHeight="1">
      <c r="A5" s="81"/>
      <c r="B5" s="81"/>
      <c r="C5" s="81"/>
      <c r="D5" s="81"/>
      <c r="E5" s="192"/>
      <c r="F5" s="192"/>
      <c r="G5" s="192"/>
      <c r="H5" s="192"/>
      <c r="I5" s="192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</row>
    <row r="6" spans="1:54" ht="9.75" customHeight="1">
      <c r="A6" s="81"/>
      <c r="B6" s="81"/>
      <c r="C6" s="81"/>
      <c r="D6" s="81"/>
      <c r="E6" s="192"/>
      <c r="F6" s="192"/>
      <c r="G6" s="192"/>
      <c r="H6" s="192"/>
      <c r="I6" s="192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</row>
    <row r="7" spans="1:54" ht="9.75" customHeight="1">
      <c r="A7" s="81"/>
      <c r="B7" s="81"/>
      <c r="C7" s="81"/>
      <c r="D7" s="81"/>
      <c r="E7" s="192"/>
      <c r="F7" s="192"/>
      <c r="G7" s="192"/>
      <c r="H7" s="192"/>
      <c r="I7" s="192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</row>
    <row r="8" spans="1:54" ht="9.75" customHeight="1">
      <c r="A8" s="81"/>
      <c r="B8" s="81"/>
      <c r="C8" s="81"/>
      <c r="D8" s="81"/>
      <c r="E8" s="192"/>
      <c r="F8" s="192"/>
      <c r="G8" s="192"/>
      <c r="H8" s="192"/>
      <c r="I8" s="192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</row>
    <row r="9" spans="1:54" ht="9.75" customHeight="1">
      <c r="A9" s="81"/>
      <c r="B9" s="81"/>
      <c r="C9" s="81"/>
      <c r="D9" s="81"/>
      <c r="E9" s="192"/>
      <c r="F9" s="192"/>
      <c r="G9" s="192"/>
      <c r="H9" s="192"/>
      <c r="I9" s="192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</row>
    <row r="10" spans="1:54" ht="9.75" customHeight="1">
      <c r="A10" s="81"/>
      <c r="B10" s="81"/>
      <c r="C10" s="81"/>
      <c r="D10" s="81"/>
      <c r="E10" s="192"/>
      <c r="F10" s="192"/>
      <c r="G10" s="192"/>
      <c r="H10" s="192"/>
      <c r="I10" s="192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</row>
    <row r="11" spans="1:54" ht="9.75" customHeight="1">
      <c r="A11" s="81"/>
      <c r="B11" s="81"/>
      <c r="C11" s="81"/>
      <c r="D11" s="81"/>
      <c r="E11" s="192"/>
      <c r="F11" s="192"/>
      <c r="G11" s="192"/>
      <c r="H11" s="192"/>
      <c r="I11" s="192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</row>
    <row r="12" spans="1:54" ht="9.75" customHeight="1">
      <c r="A12" s="81"/>
      <c r="B12" s="81"/>
      <c r="C12" s="81"/>
      <c r="D12" s="81"/>
      <c r="E12" s="192"/>
      <c r="F12" s="192"/>
      <c r="G12" s="192"/>
      <c r="H12" s="192"/>
      <c r="I12" s="192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</row>
    <row r="13" spans="1:54" ht="9.75" customHeight="1">
      <c r="A13" s="137"/>
      <c r="B13" s="137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</row>
    <row r="14" spans="1:54" ht="9.75" customHeight="1">
      <c r="A14" s="137"/>
      <c r="B14" s="137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</row>
    <row r="15" spans="1:54" ht="9.75" customHeight="1">
      <c r="A15" s="137"/>
      <c r="B15" s="137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</row>
    <row r="16" spans="1:54" ht="9.75" customHeight="1">
      <c r="A16" s="137"/>
      <c r="B16" s="137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</row>
    <row r="17" spans="1:54" ht="9.75" customHeight="1">
      <c r="A17" s="137"/>
      <c r="B17" s="137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</row>
    <row r="18" spans="1:54" ht="9.75" customHeight="1">
      <c r="A18" s="137"/>
      <c r="B18" s="137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</row>
    <row r="19" spans="1:54" ht="9.75" customHeight="1">
      <c r="A19" s="137"/>
      <c r="B19" s="137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</row>
    <row r="20" spans="1:54" ht="9.75" customHeight="1">
      <c r="A20" s="137"/>
      <c r="B20" s="137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</row>
    <row r="21" spans="1:54" ht="33" customHeight="1">
      <c r="A21" s="137"/>
      <c r="B21" s="137"/>
      <c r="C21" s="191"/>
      <c r="D21" s="190"/>
      <c r="E21" s="190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</row>
    <row r="22" spans="1:54" ht="33" customHeight="1">
      <c r="A22" s="137"/>
      <c r="B22" s="137"/>
      <c r="C22" s="189"/>
      <c r="D22" s="190"/>
      <c r="E22" s="190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</row>
    <row r="23" spans="1:54" ht="42" customHeight="1">
      <c r="A23" s="137"/>
      <c r="B23" s="137"/>
      <c r="C23" s="79"/>
      <c r="D23" s="79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2"/>
      <c r="AL23" s="552"/>
      <c r="AM23" s="552"/>
      <c r="AN23" s="552"/>
      <c r="AO23" s="552"/>
      <c r="AP23" s="552"/>
      <c r="AQ23" s="552"/>
      <c r="AR23" s="552"/>
      <c r="AS23" s="552"/>
      <c r="AT23" s="552"/>
      <c r="AU23" s="552"/>
      <c r="AV23" s="552"/>
      <c r="AW23" s="552"/>
      <c r="AX23" s="552"/>
      <c r="AY23" s="552"/>
      <c r="AZ23" s="552"/>
      <c r="BA23" s="552"/>
      <c r="BB23" s="79"/>
    </row>
    <row r="24" spans="1:54" ht="42" customHeight="1">
      <c r="A24" s="137"/>
      <c r="B24" s="137"/>
      <c r="C24" s="79"/>
      <c r="D24" s="79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79"/>
      <c r="AW24" s="79"/>
      <c r="AX24" s="79"/>
      <c r="AY24" s="79"/>
      <c r="AZ24" s="79"/>
      <c r="BA24" s="79"/>
      <c r="BB24" s="79"/>
    </row>
    <row r="25" spans="1:54" ht="15.75" customHeight="1" thickBot="1">
      <c r="A25" s="137"/>
      <c r="C25" s="2"/>
      <c r="D25" s="235" t="s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</row>
    <row r="26" spans="1:54" ht="16.5" customHeight="1">
      <c r="A26" s="537" t="s">
        <v>1</v>
      </c>
      <c r="B26" s="175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553" t="s">
        <v>2</v>
      </c>
      <c r="AN26" s="554"/>
      <c r="AO26" s="554"/>
      <c r="AP26" s="554"/>
      <c r="AQ26" s="554"/>
      <c r="AR26" s="554"/>
      <c r="AS26" s="554"/>
      <c r="AT26" s="554"/>
      <c r="AU26" s="554"/>
      <c r="AV26" s="554"/>
      <c r="AW26" s="554"/>
      <c r="AX26" s="554"/>
      <c r="AY26" s="554"/>
      <c r="AZ26" s="554"/>
      <c r="BA26" s="183"/>
      <c r="BB26" s="79"/>
    </row>
    <row r="27" spans="1:54" ht="9.75" customHeight="1" thickBot="1">
      <c r="A27" s="537"/>
      <c r="B27" s="175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79"/>
      <c r="AM27" s="555"/>
      <c r="AN27" s="556"/>
      <c r="AO27" s="556"/>
      <c r="AP27" s="556"/>
      <c r="AQ27" s="556"/>
      <c r="AR27" s="556"/>
      <c r="AS27" s="556"/>
      <c r="AT27" s="556"/>
      <c r="AU27" s="556"/>
      <c r="AV27" s="556"/>
      <c r="AW27" s="556"/>
      <c r="AX27" s="556"/>
      <c r="AY27" s="556"/>
      <c r="AZ27" s="556"/>
      <c r="BA27" s="183"/>
      <c r="BB27" s="79"/>
    </row>
    <row r="28" spans="1:54" s="16" customFormat="1" ht="60.75" customHeight="1" thickBot="1">
      <c r="A28" s="537"/>
      <c r="B28" s="175"/>
      <c r="C28" s="80"/>
      <c r="D28" s="557" t="s">
        <v>3</v>
      </c>
      <c r="E28" s="558"/>
      <c r="F28" s="558"/>
      <c r="G28" s="558"/>
      <c r="H28" s="558"/>
      <c r="I28" s="559" t="s">
        <v>4</v>
      </c>
      <c r="J28" s="559"/>
      <c r="K28" s="559"/>
      <c r="L28" s="559"/>
      <c r="M28" s="559"/>
      <c r="N28" s="559"/>
      <c r="O28" s="559"/>
      <c r="P28" s="560"/>
      <c r="Q28" s="557" t="s">
        <v>5</v>
      </c>
      <c r="R28" s="558"/>
      <c r="S28" s="558"/>
      <c r="T28" s="558"/>
      <c r="U28" s="558"/>
      <c r="V28" s="559" t="s">
        <v>6</v>
      </c>
      <c r="W28" s="559"/>
      <c r="X28" s="559"/>
      <c r="Y28" s="559"/>
      <c r="Z28" s="559"/>
      <c r="AA28" s="559"/>
      <c r="AB28" s="559"/>
      <c r="AC28" s="559"/>
      <c r="AD28" s="559"/>
      <c r="AE28" s="559"/>
      <c r="AF28" s="559"/>
      <c r="AG28" s="559"/>
      <c r="AH28" s="559"/>
      <c r="AI28" s="559"/>
      <c r="AJ28" s="559"/>
      <c r="AK28" s="560"/>
      <c r="AL28" s="185"/>
      <c r="AM28" s="569" t="s">
        <v>7</v>
      </c>
      <c r="AN28" s="534"/>
      <c r="AO28" s="534"/>
      <c r="AP28" s="534"/>
      <c r="AQ28" s="570">
        <v>51</v>
      </c>
      <c r="AR28" s="571"/>
      <c r="AS28" s="533" t="s">
        <v>8</v>
      </c>
      <c r="AT28" s="534"/>
      <c r="AU28" s="534"/>
      <c r="AV28" s="534"/>
      <c r="AW28" s="182">
        <v>1820</v>
      </c>
      <c r="AX28" s="533" t="s">
        <v>9</v>
      </c>
      <c r="AY28" s="534"/>
      <c r="AZ28" s="184">
        <v>1477</v>
      </c>
      <c r="BA28" s="535"/>
      <c r="BB28" s="536"/>
    </row>
    <row r="29" spans="1:54" s="16" customFormat="1" ht="26.25" customHeight="1">
      <c r="A29" s="537"/>
      <c r="B29" s="175"/>
      <c r="C29" s="80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3"/>
      <c r="AM29" s="83"/>
      <c r="AN29" s="83"/>
      <c r="AO29" s="83"/>
      <c r="AP29" s="83"/>
      <c r="AQ29" s="181"/>
      <c r="AR29" s="181"/>
      <c r="AS29" s="83"/>
      <c r="AT29" s="83"/>
      <c r="AU29" s="83"/>
      <c r="AV29" s="83"/>
      <c r="AW29" s="83"/>
      <c r="AX29" s="83"/>
      <c r="AY29" s="83"/>
      <c r="AZ29" s="83"/>
      <c r="BA29" s="83"/>
      <c r="BB29" s="83"/>
    </row>
    <row r="30" spans="1:54" s="3" customFormat="1" ht="15.75" customHeight="1">
      <c r="A30" s="138"/>
      <c r="B30" s="136"/>
      <c r="C30" s="2"/>
      <c r="D30" s="235" t="s">
        <v>10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"/>
      <c r="AW30" s="2"/>
      <c r="AX30" s="2"/>
      <c r="AY30" s="2"/>
      <c r="AZ30" s="2"/>
      <c r="BA30" s="2"/>
      <c r="BB30" s="2"/>
    </row>
    <row r="31" spans="1:54" s="3" customFormat="1" ht="15.75" customHeight="1" thickBot="1">
      <c r="A31" s="537" t="s">
        <v>11</v>
      </c>
      <c r="B31" s="175"/>
      <c r="C31" s="106"/>
      <c r="D31" s="107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</row>
    <row r="32" spans="1:54" s="16" customFormat="1" ht="39" customHeight="1" thickBot="1">
      <c r="A32" s="537"/>
      <c r="B32" s="175"/>
      <c r="C32" s="84"/>
      <c r="D32" s="538"/>
      <c r="E32" s="539"/>
      <c r="F32" s="539"/>
      <c r="G32" s="539"/>
      <c r="H32" s="539"/>
      <c r="I32" s="539"/>
      <c r="J32" s="539"/>
      <c r="K32" s="539"/>
      <c r="L32" s="539"/>
      <c r="M32" s="539"/>
      <c r="N32" s="539"/>
      <c r="O32" s="540"/>
      <c r="P32" s="540"/>
      <c r="Q32" s="541"/>
      <c r="R32" s="85"/>
      <c r="S32" s="85"/>
      <c r="T32" s="85"/>
      <c r="U32" s="85"/>
      <c r="V32" s="85"/>
      <c r="W32" s="85"/>
      <c r="X32" s="85"/>
      <c r="Y32" s="85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</row>
    <row r="33" spans="1:54" ht="24.95" customHeight="1">
      <c r="A33" s="537"/>
      <c r="B33" s="175"/>
      <c r="C33" s="79"/>
      <c r="D33" s="147" t="s">
        <v>12</v>
      </c>
      <c r="E33" s="542" t="s">
        <v>13</v>
      </c>
      <c r="F33" s="543"/>
      <c r="G33" s="543"/>
      <c r="H33" s="543"/>
      <c r="I33" s="543"/>
      <c r="J33" s="543"/>
      <c r="K33" s="543"/>
      <c r="L33" s="543"/>
      <c r="M33" s="543"/>
      <c r="N33" s="543"/>
      <c r="O33" s="544">
        <v>35</v>
      </c>
      <c r="P33" s="545"/>
      <c r="Q33" s="546"/>
      <c r="R33" s="79"/>
      <c r="S33" s="86" t="s">
        <v>14</v>
      </c>
      <c r="T33" s="87" t="s">
        <v>15</v>
      </c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</row>
    <row r="34" spans="1:54" ht="24.95" customHeight="1" thickBot="1">
      <c r="A34" s="537"/>
      <c r="B34" s="175"/>
      <c r="C34" s="79"/>
      <c r="D34" s="148"/>
      <c r="E34" s="547" t="s">
        <v>16</v>
      </c>
      <c r="F34" s="548"/>
      <c r="G34" s="548"/>
      <c r="H34" s="548"/>
      <c r="I34" s="548"/>
      <c r="J34" s="548"/>
      <c r="K34" s="548"/>
      <c r="L34" s="548"/>
      <c r="M34" s="548"/>
      <c r="N34" s="549"/>
      <c r="O34" s="401">
        <f>O33*52</f>
        <v>1820</v>
      </c>
      <c r="P34" s="402"/>
      <c r="Q34" s="403"/>
      <c r="R34" s="79"/>
      <c r="S34" s="86"/>
      <c r="T34" s="180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</row>
    <row r="35" spans="1:54" ht="34.5" customHeight="1">
      <c r="A35" s="537"/>
      <c r="B35" s="175"/>
      <c r="C35" s="79"/>
      <c r="D35" s="91"/>
      <c r="E35" s="561" t="s">
        <v>17</v>
      </c>
      <c r="F35" s="562"/>
      <c r="G35" s="562"/>
      <c r="H35" s="562"/>
      <c r="I35" s="562"/>
      <c r="J35" s="562"/>
      <c r="K35" s="562"/>
      <c r="L35" s="562"/>
      <c r="M35" s="562"/>
      <c r="N35" s="562"/>
      <c r="O35" s="544">
        <v>0</v>
      </c>
      <c r="P35" s="545"/>
      <c r="Q35" s="546"/>
      <c r="R35" s="79"/>
      <c r="S35" s="86"/>
      <c r="T35" s="87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</row>
    <row r="36" spans="1:54" ht="24.95" customHeight="1" thickBot="1">
      <c r="A36" s="537"/>
      <c r="B36" s="175"/>
      <c r="C36" s="79"/>
      <c r="D36" s="92"/>
      <c r="E36" s="563" t="s">
        <v>16</v>
      </c>
      <c r="F36" s="564"/>
      <c r="G36" s="564"/>
      <c r="H36" s="564"/>
      <c r="I36" s="564"/>
      <c r="J36" s="564"/>
      <c r="K36" s="564"/>
      <c r="L36" s="564"/>
      <c r="M36" s="564"/>
      <c r="N36" s="565"/>
      <c r="O36" s="420">
        <f>O35*12</f>
        <v>0</v>
      </c>
      <c r="P36" s="421"/>
      <c r="Q36" s="422"/>
      <c r="R36" s="79"/>
      <c r="S36" s="86"/>
      <c r="T36" s="87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</row>
    <row r="37" spans="1:54" ht="38.25" customHeight="1" thickBot="1">
      <c r="A37" s="537"/>
      <c r="B37" s="175"/>
      <c r="C37" s="79"/>
      <c r="D37" s="566" t="s">
        <v>18</v>
      </c>
      <c r="E37" s="567"/>
      <c r="F37" s="567"/>
      <c r="G37" s="567"/>
      <c r="H37" s="567"/>
      <c r="I37" s="567"/>
      <c r="J37" s="567"/>
      <c r="K37" s="567"/>
      <c r="L37" s="567"/>
      <c r="M37" s="567"/>
      <c r="N37" s="568"/>
      <c r="O37" s="426">
        <f>(O34+O36)/1820*Q127</f>
        <v>1477</v>
      </c>
      <c r="P37" s="427"/>
      <c r="Q37" s="428"/>
      <c r="R37" s="79"/>
      <c r="S37" s="86"/>
      <c r="T37" s="87"/>
      <c r="U37" s="79"/>
      <c r="V37" s="79"/>
      <c r="W37" s="79"/>
      <c r="X37" s="88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</row>
    <row r="38" spans="1:54" ht="15.75" customHeight="1">
      <c r="A38" s="537"/>
      <c r="B38" s="175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</row>
    <row r="39" spans="1:54" ht="15.75" customHeight="1">
      <c r="A39" s="133"/>
      <c r="B39" s="133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</row>
    <row r="40" spans="1:54" ht="15.75" customHeight="1">
      <c r="A40" s="137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</row>
    <row r="41" spans="1:54" s="3" customFormat="1" ht="15.75" customHeight="1">
      <c r="A41" s="138"/>
      <c r="B41" s="136"/>
      <c r="C41" s="2"/>
      <c r="D41" s="235" t="s">
        <v>19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</row>
    <row r="42" spans="1:54" ht="15.75" customHeight="1" thickBot="1">
      <c r="A42" s="537" t="s">
        <v>11</v>
      </c>
      <c r="B42" s="175"/>
      <c r="C42" s="79"/>
      <c r="D42" s="79"/>
      <c r="E42" s="79"/>
      <c r="F42" s="79"/>
      <c r="G42" s="198" t="s">
        <v>20</v>
      </c>
      <c r="H42" s="154"/>
      <c r="I42" s="154"/>
      <c r="J42" s="154"/>
      <c r="K42" s="572" t="str">
        <f>$I$28</f>
        <v>Monsieur EXEMPLE</v>
      </c>
      <c r="L42" s="572"/>
      <c r="M42" s="572"/>
      <c r="N42" s="572"/>
      <c r="O42" s="572"/>
      <c r="P42" s="572"/>
      <c r="Q42" s="572"/>
      <c r="R42" s="199"/>
      <c r="S42" s="572" t="str">
        <f>$V$28</f>
        <v>Poste fictif</v>
      </c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</row>
    <row r="43" spans="1:54" s="3" customFormat="1" ht="15.75" customHeight="1">
      <c r="A43" s="537"/>
      <c r="B43" s="175"/>
      <c r="C43" s="106"/>
      <c r="D43" s="106"/>
      <c r="E43" s="106"/>
      <c r="F43" s="106"/>
      <c r="G43" s="573" t="s">
        <v>21</v>
      </c>
      <c r="H43" s="574"/>
      <c r="I43" s="575"/>
      <c r="J43" s="110"/>
      <c r="K43" s="573" t="s">
        <v>22</v>
      </c>
      <c r="L43" s="574"/>
      <c r="M43" s="575"/>
      <c r="N43" s="106"/>
      <c r="O43" s="573" t="s">
        <v>23</v>
      </c>
      <c r="P43" s="574"/>
      <c r="Q43" s="575"/>
      <c r="R43" s="106"/>
      <c r="S43" s="573" t="s">
        <v>24</v>
      </c>
      <c r="T43" s="574"/>
      <c r="U43" s="575"/>
      <c r="V43" s="106"/>
      <c r="W43" s="573" t="s">
        <v>25</v>
      </c>
      <c r="X43" s="574"/>
      <c r="Y43" s="575"/>
      <c r="Z43" s="106"/>
      <c r="AA43" s="573" t="s">
        <v>26</v>
      </c>
      <c r="AB43" s="574"/>
      <c r="AC43" s="575"/>
      <c r="AD43" s="106"/>
      <c r="AE43" s="573" t="s">
        <v>27</v>
      </c>
      <c r="AF43" s="574"/>
      <c r="AG43" s="575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</row>
    <row r="44" spans="1:54" ht="15.75" customHeight="1">
      <c r="A44" s="537"/>
      <c r="B44" s="175"/>
      <c r="C44" s="79"/>
      <c r="D44" s="79"/>
      <c r="E44" s="79"/>
      <c r="F44" s="79"/>
      <c r="G44" s="4"/>
      <c r="H44" s="5"/>
      <c r="I44" s="6"/>
      <c r="K44" s="4"/>
      <c r="L44" s="5"/>
      <c r="M44" s="6"/>
      <c r="O44" s="4"/>
      <c r="P44" s="5"/>
      <c r="Q44" s="6"/>
      <c r="S44" s="4"/>
      <c r="T44" s="5"/>
      <c r="U44" s="6"/>
      <c r="W44" s="4"/>
      <c r="X44" s="5"/>
      <c r="Y44" s="6"/>
      <c r="AA44" s="4"/>
      <c r="AB44" s="5"/>
      <c r="AC44" s="6"/>
      <c r="AE44" s="4"/>
      <c r="AF44" s="5"/>
      <c r="AG44" s="6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</row>
    <row r="45" spans="1:54" ht="15.75" customHeight="1">
      <c r="A45" s="537"/>
      <c r="B45" s="175"/>
      <c r="C45" s="79"/>
      <c r="D45" s="79"/>
      <c r="E45" s="79"/>
      <c r="F45" s="79"/>
      <c r="G45" s="8"/>
      <c r="H45" s="9"/>
      <c r="I45" s="10"/>
      <c r="K45" s="8"/>
      <c r="L45" s="9"/>
      <c r="M45" s="10"/>
      <c r="O45" s="8"/>
      <c r="P45" s="9"/>
      <c r="Q45" s="10"/>
      <c r="S45" s="8"/>
      <c r="T45" s="9"/>
      <c r="U45" s="10"/>
      <c r="W45" s="8"/>
      <c r="X45" s="9"/>
      <c r="Y45" s="10"/>
      <c r="AA45" s="8"/>
      <c r="AB45" s="9"/>
      <c r="AC45" s="10"/>
      <c r="AE45" s="8"/>
      <c r="AF45" s="9"/>
      <c r="AG45" s="10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</row>
    <row r="46" spans="1:54" ht="15.75" customHeight="1">
      <c r="A46" s="537"/>
      <c r="B46" s="175"/>
      <c r="C46" s="79"/>
      <c r="D46" s="79"/>
      <c r="E46" s="79"/>
      <c r="F46" s="79"/>
      <c r="G46" s="576">
        <v>0</v>
      </c>
      <c r="H46" s="577"/>
      <c r="I46" s="578"/>
      <c r="K46" s="576">
        <v>0</v>
      </c>
      <c r="L46" s="577"/>
      <c r="M46" s="578"/>
      <c r="O46" s="576">
        <v>0</v>
      </c>
      <c r="P46" s="577"/>
      <c r="Q46" s="578"/>
      <c r="S46" s="576">
        <v>0</v>
      </c>
      <c r="T46" s="577"/>
      <c r="U46" s="578"/>
      <c r="W46" s="576">
        <v>0</v>
      </c>
      <c r="X46" s="577"/>
      <c r="Y46" s="578"/>
      <c r="AA46" s="576">
        <v>0</v>
      </c>
      <c r="AB46" s="577"/>
      <c r="AC46" s="578"/>
      <c r="AE46" s="576">
        <v>0</v>
      </c>
      <c r="AF46" s="577"/>
      <c r="AG46" s="578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</row>
    <row r="47" spans="1:54" ht="15.75" customHeight="1">
      <c r="A47" s="537"/>
      <c r="B47" s="175"/>
      <c r="C47" s="79"/>
      <c r="D47" s="79"/>
      <c r="E47" s="79"/>
      <c r="F47" s="79"/>
      <c r="G47" s="576">
        <v>0</v>
      </c>
      <c r="H47" s="577"/>
      <c r="I47" s="578"/>
      <c r="K47" s="576">
        <v>0</v>
      </c>
      <c r="L47" s="577"/>
      <c r="M47" s="578"/>
      <c r="O47" s="576">
        <v>0</v>
      </c>
      <c r="P47" s="577"/>
      <c r="Q47" s="578"/>
      <c r="S47" s="576">
        <v>0</v>
      </c>
      <c r="T47" s="577"/>
      <c r="U47" s="578"/>
      <c r="W47" s="576">
        <v>0</v>
      </c>
      <c r="X47" s="577"/>
      <c r="Y47" s="578"/>
      <c r="AA47" s="576">
        <v>0</v>
      </c>
      <c r="AB47" s="577"/>
      <c r="AC47" s="578"/>
      <c r="AE47" s="576">
        <v>0</v>
      </c>
      <c r="AF47" s="577"/>
      <c r="AG47" s="578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</row>
    <row r="48" spans="1:54" ht="15.75" customHeight="1">
      <c r="A48" s="537"/>
      <c r="B48" s="175"/>
      <c r="C48" s="79"/>
      <c r="D48" s="79"/>
      <c r="E48" s="79"/>
      <c r="F48" s="79"/>
      <c r="G48" s="432">
        <f>(G47-G46)*24</f>
        <v>0</v>
      </c>
      <c r="H48" s="433"/>
      <c r="I48" s="434"/>
      <c r="J48" s="79"/>
      <c r="K48" s="432">
        <f>(K47-K46)*24</f>
        <v>0</v>
      </c>
      <c r="L48" s="433"/>
      <c r="M48" s="434"/>
      <c r="N48" s="79"/>
      <c r="O48" s="432">
        <f>(O47-O46)*24</f>
        <v>0</v>
      </c>
      <c r="P48" s="433"/>
      <c r="Q48" s="434"/>
      <c r="R48" s="79"/>
      <c r="S48" s="432">
        <f>(S47-S46)*24</f>
        <v>0</v>
      </c>
      <c r="T48" s="433"/>
      <c r="U48" s="434"/>
      <c r="V48" s="79"/>
      <c r="W48" s="432">
        <f>(W47-W46)*24</f>
        <v>0</v>
      </c>
      <c r="X48" s="433"/>
      <c r="Y48" s="434"/>
      <c r="Z48" s="79"/>
      <c r="AA48" s="432">
        <f>(AA47-AA46)*24</f>
        <v>0</v>
      </c>
      <c r="AB48" s="433"/>
      <c r="AC48" s="434"/>
      <c r="AD48" s="79"/>
      <c r="AE48" s="432">
        <f>(AE47-AE46)*24</f>
        <v>0</v>
      </c>
      <c r="AF48" s="433"/>
      <c r="AG48" s="434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</row>
    <row r="49" spans="1:54" ht="15.75" customHeight="1">
      <c r="A49" s="537"/>
      <c r="B49" s="175"/>
      <c r="C49" s="79"/>
      <c r="D49" s="79"/>
      <c r="E49" s="79"/>
      <c r="F49" s="79"/>
      <c r="G49" s="200"/>
      <c r="H49" s="201"/>
      <c r="I49" s="202"/>
      <c r="J49" s="7"/>
      <c r="K49" s="200"/>
      <c r="L49" s="201"/>
      <c r="M49" s="202"/>
      <c r="N49" s="7"/>
      <c r="O49" s="200"/>
      <c r="P49" s="201"/>
      <c r="Q49" s="202"/>
      <c r="R49" s="7"/>
      <c r="S49" s="200"/>
      <c r="T49" s="201"/>
      <c r="U49" s="202"/>
      <c r="V49" s="7"/>
      <c r="W49" s="200"/>
      <c r="X49" s="201"/>
      <c r="Y49" s="202"/>
      <c r="Z49" s="7"/>
      <c r="AA49" s="200"/>
      <c r="AB49" s="201"/>
      <c r="AC49" s="202"/>
      <c r="AD49" s="7"/>
      <c r="AE49" s="200"/>
      <c r="AF49" s="201"/>
      <c r="AG49" s="202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79"/>
    </row>
    <row r="50" spans="1:54" ht="15.75" customHeight="1">
      <c r="A50" s="537"/>
      <c r="B50" s="175"/>
      <c r="C50" s="79"/>
      <c r="D50" s="79"/>
      <c r="E50" s="79"/>
      <c r="F50" s="79"/>
      <c r="G50" s="583">
        <v>0</v>
      </c>
      <c r="H50" s="439"/>
      <c r="I50" s="584"/>
      <c r="J50" s="7"/>
      <c r="K50" s="583">
        <v>0</v>
      </c>
      <c r="L50" s="439"/>
      <c r="M50" s="584"/>
      <c r="N50" s="7"/>
      <c r="O50" s="583">
        <v>0</v>
      </c>
      <c r="P50" s="439"/>
      <c r="Q50" s="584"/>
      <c r="R50" s="7"/>
      <c r="S50" s="583">
        <v>0</v>
      </c>
      <c r="T50" s="439"/>
      <c r="U50" s="584"/>
      <c r="V50" s="7"/>
      <c r="W50" s="583">
        <v>0</v>
      </c>
      <c r="X50" s="439"/>
      <c r="Y50" s="584"/>
      <c r="Z50" s="7"/>
      <c r="AA50" s="583">
        <v>0</v>
      </c>
      <c r="AB50" s="439"/>
      <c r="AC50" s="584"/>
      <c r="AD50" s="7"/>
      <c r="AE50" s="583">
        <v>0</v>
      </c>
      <c r="AF50" s="439"/>
      <c r="AG50" s="584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</row>
    <row r="51" spans="1:54" ht="15.75" customHeight="1">
      <c r="A51" s="537"/>
      <c r="B51" s="175"/>
      <c r="C51" s="79"/>
      <c r="D51" s="79"/>
      <c r="E51" s="79"/>
      <c r="F51" s="79"/>
      <c r="G51" s="583">
        <v>0</v>
      </c>
      <c r="H51" s="439"/>
      <c r="I51" s="584"/>
      <c r="J51" s="7"/>
      <c r="K51" s="583">
        <v>0</v>
      </c>
      <c r="L51" s="439"/>
      <c r="M51" s="584"/>
      <c r="N51" s="7"/>
      <c r="O51" s="583">
        <v>0</v>
      </c>
      <c r="P51" s="439"/>
      <c r="Q51" s="584"/>
      <c r="R51" s="7"/>
      <c r="S51" s="583">
        <v>0</v>
      </c>
      <c r="T51" s="439"/>
      <c r="U51" s="584"/>
      <c r="V51" s="7"/>
      <c r="W51" s="583">
        <v>0</v>
      </c>
      <c r="X51" s="439"/>
      <c r="Y51" s="584"/>
      <c r="Z51" s="7"/>
      <c r="AA51" s="583">
        <v>0</v>
      </c>
      <c r="AB51" s="439"/>
      <c r="AC51" s="584"/>
      <c r="AD51" s="7"/>
      <c r="AE51" s="583">
        <v>0</v>
      </c>
      <c r="AF51" s="439"/>
      <c r="AG51" s="584"/>
      <c r="AH51" s="579" t="s">
        <v>28</v>
      </c>
      <c r="AI51" s="579"/>
      <c r="AJ51" s="579"/>
      <c r="AK51" s="196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</row>
    <row r="52" spans="1:54" ht="15.75" customHeight="1">
      <c r="A52" s="537"/>
      <c r="B52" s="175"/>
      <c r="C52" s="79"/>
      <c r="D52" s="79"/>
      <c r="E52" s="79"/>
      <c r="F52" s="79"/>
      <c r="G52" s="580">
        <f>(G51-G50)*24</f>
        <v>0</v>
      </c>
      <c r="H52" s="581"/>
      <c r="I52" s="582"/>
      <c r="J52" s="7"/>
      <c r="K52" s="580">
        <f>(K51-K50)*24</f>
        <v>0</v>
      </c>
      <c r="L52" s="581"/>
      <c r="M52" s="582"/>
      <c r="N52" s="7"/>
      <c r="O52" s="580">
        <f>(O51-O50)*24</f>
        <v>0</v>
      </c>
      <c r="P52" s="581"/>
      <c r="Q52" s="582"/>
      <c r="R52" s="7"/>
      <c r="S52" s="580">
        <f>(S51-S50)*24</f>
        <v>0</v>
      </c>
      <c r="T52" s="581"/>
      <c r="U52" s="582"/>
      <c r="V52" s="7"/>
      <c r="W52" s="580">
        <f>(W51-W50)*24</f>
        <v>0</v>
      </c>
      <c r="X52" s="581"/>
      <c r="Y52" s="582"/>
      <c r="Z52" s="7"/>
      <c r="AA52" s="580">
        <f>(AA51-AA50)*24</f>
        <v>0</v>
      </c>
      <c r="AB52" s="581"/>
      <c r="AC52" s="582"/>
      <c r="AD52" s="7"/>
      <c r="AE52" s="580">
        <f>(AE51-AE50)*24</f>
        <v>0</v>
      </c>
      <c r="AF52" s="581"/>
      <c r="AG52" s="582"/>
      <c r="AH52" s="197" t="s">
        <v>29</v>
      </c>
      <c r="AI52" s="197"/>
      <c r="AJ52" s="197"/>
      <c r="AK52" s="196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</row>
    <row r="53" spans="1:54" ht="15.75" customHeight="1">
      <c r="A53" s="537"/>
      <c r="B53" s="175"/>
      <c r="C53" s="79"/>
      <c r="D53" s="79"/>
      <c r="E53" s="79" t="s">
        <v>28</v>
      </c>
      <c r="F53" s="79"/>
      <c r="G53" s="111"/>
      <c r="H53" s="112"/>
      <c r="I53" s="113"/>
      <c r="J53" s="7"/>
      <c r="K53" s="111"/>
      <c r="L53" s="112"/>
      <c r="M53" s="113"/>
      <c r="N53" s="7"/>
      <c r="O53" s="111"/>
      <c r="P53" s="112"/>
      <c r="Q53" s="113"/>
      <c r="R53" s="7"/>
      <c r="S53" s="111"/>
      <c r="T53" s="112"/>
      <c r="U53" s="113"/>
      <c r="V53" s="7"/>
      <c r="W53" s="111"/>
      <c r="X53" s="112"/>
      <c r="Y53" s="113"/>
      <c r="Z53" s="7"/>
      <c r="AA53" s="111"/>
      <c r="AB53" s="112"/>
      <c r="AC53" s="113"/>
      <c r="AD53" s="7"/>
      <c r="AE53" s="111"/>
      <c r="AF53" s="112"/>
      <c r="AG53" s="113"/>
      <c r="AH53" s="439"/>
      <c r="AI53" s="439"/>
      <c r="AJ53" s="439"/>
      <c r="AK53" s="196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</row>
    <row r="54" spans="1:54" ht="15.75" customHeight="1" thickBot="1">
      <c r="A54" s="537"/>
      <c r="B54" s="175"/>
      <c r="C54" s="79"/>
      <c r="D54" s="79"/>
      <c r="E54" s="79" t="s">
        <v>30</v>
      </c>
      <c r="F54" s="79"/>
      <c r="G54" s="114"/>
      <c r="H54" s="440">
        <f>(G52+G48)</f>
        <v>0</v>
      </c>
      <c r="I54" s="441"/>
      <c r="J54" s="20"/>
      <c r="K54" s="114"/>
      <c r="L54" s="440">
        <f>(K52+K48)</f>
        <v>0</v>
      </c>
      <c r="M54" s="441"/>
      <c r="N54" s="20"/>
      <c r="O54" s="114"/>
      <c r="P54" s="440">
        <f>(O52+O48)</f>
        <v>0</v>
      </c>
      <c r="Q54" s="441"/>
      <c r="R54" s="20"/>
      <c r="S54" s="114"/>
      <c r="T54" s="442">
        <f>(S52+S48)</f>
        <v>0</v>
      </c>
      <c r="U54" s="443"/>
      <c r="V54" s="20"/>
      <c r="W54" s="114"/>
      <c r="X54" s="440">
        <f>(W52+W48)</f>
        <v>0</v>
      </c>
      <c r="Y54" s="441"/>
      <c r="Z54" s="20"/>
      <c r="AA54" s="114"/>
      <c r="AB54" s="440">
        <f>(AA52+AA48)</f>
        <v>0</v>
      </c>
      <c r="AC54" s="441"/>
      <c r="AD54" s="7"/>
      <c r="AE54" s="114"/>
      <c r="AF54" s="440">
        <f>(AE52+AE48)</f>
        <v>0</v>
      </c>
      <c r="AG54" s="441"/>
      <c r="AH54" s="444">
        <f>H54+L54+P54+T54+X54+AB54+AF54</f>
        <v>0</v>
      </c>
      <c r="AI54" s="444"/>
      <c r="AJ54" s="444"/>
      <c r="AK54" s="196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</row>
    <row r="55" spans="1:54" ht="6" customHeight="1">
      <c r="A55" s="137"/>
      <c r="C55" s="79"/>
      <c r="D55" s="79"/>
      <c r="E55" s="131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</row>
    <row r="56" spans="1:54" s="13" customFormat="1" ht="15.75" customHeight="1">
      <c r="A56" s="137"/>
      <c r="B56" s="135"/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08"/>
      <c r="AY56" s="108"/>
      <c r="AZ56" s="108"/>
      <c r="BA56" s="108"/>
      <c r="BB56" s="108"/>
    </row>
    <row r="57" spans="1:54" s="16" customFormat="1" ht="18" customHeight="1">
      <c r="A57" s="139"/>
      <c r="B57" s="176"/>
      <c r="C57" s="203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5"/>
      <c r="AO57" s="206"/>
      <c r="AP57" s="207"/>
      <c r="AQ57" s="207"/>
      <c r="AR57" s="207"/>
      <c r="AS57" s="208"/>
      <c r="AT57" s="208"/>
      <c r="AU57" s="208"/>
      <c r="AV57" s="208"/>
      <c r="AW57" s="209"/>
      <c r="AX57" s="83"/>
      <c r="AY57" s="83"/>
      <c r="AZ57" s="83"/>
      <c r="BA57" s="83"/>
      <c r="BB57" s="83"/>
    </row>
    <row r="58" spans="1:54" s="16" customFormat="1" ht="9.75" customHeight="1">
      <c r="A58" s="139"/>
      <c r="B58" s="176"/>
      <c r="C58" s="210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  <c r="S58" s="211"/>
      <c r="T58" s="211"/>
      <c r="U58" s="211"/>
      <c r="V58" s="211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211"/>
      <c r="AJ58" s="211"/>
      <c r="AK58" s="211"/>
      <c r="AL58" s="211"/>
      <c r="AM58" s="211"/>
      <c r="AN58" s="212"/>
      <c r="AO58" s="213"/>
      <c r="AP58" s="7"/>
      <c r="AQ58" s="7"/>
      <c r="AR58" s="7"/>
      <c r="AS58" s="73"/>
      <c r="AT58" s="73"/>
      <c r="AU58" s="73"/>
      <c r="AV58" s="73"/>
      <c r="AW58" s="214"/>
      <c r="AX58" s="83"/>
      <c r="AY58" s="83"/>
      <c r="AZ58" s="83"/>
      <c r="BA58" s="83"/>
      <c r="BB58" s="83"/>
    </row>
    <row r="59" spans="1:54" s="13" customFormat="1" ht="15.75" customHeight="1">
      <c r="A59" s="137"/>
      <c r="B59" s="135"/>
      <c r="C59" s="215"/>
      <c r="D59" s="216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6"/>
      <c r="AI59" s="216"/>
      <c r="AJ59" s="216"/>
      <c r="AK59" s="216"/>
      <c r="AL59" s="216"/>
      <c r="AM59" s="216"/>
      <c r="AN59" s="216"/>
      <c r="AO59" s="12"/>
      <c r="AP59" s="12"/>
      <c r="AQ59" s="12"/>
      <c r="AR59" s="12"/>
      <c r="AS59" s="12"/>
      <c r="AT59" s="12"/>
      <c r="AU59" s="12"/>
      <c r="AV59" s="12"/>
      <c r="AW59" s="218"/>
      <c r="AX59" s="108"/>
      <c r="AY59" s="108"/>
      <c r="AZ59" s="108"/>
      <c r="BA59" s="108"/>
      <c r="BB59" s="108"/>
    </row>
    <row r="60" spans="1:54" s="13" customFormat="1" ht="15.75" customHeight="1">
      <c r="A60" s="137"/>
      <c r="B60" s="135"/>
      <c r="C60" s="219"/>
      <c r="D60" s="216"/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217"/>
      <c r="P60" s="217"/>
      <c r="Q60" s="217"/>
      <c r="R60" s="217"/>
      <c r="S60" s="217"/>
      <c r="T60" s="217"/>
      <c r="U60" s="217"/>
      <c r="V60" s="217"/>
      <c r="W60" s="217"/>
      <c r="X60" s="217"/>
      <c r="Y60" s="217"/>
      <c r="Z60" s="217"/>
      <c r="AA60" s="217"/>
      <c r="AB60" s="217"/>
      <c r="AC60" s="217"/>
      <c r="AD60" s="217"/>
      <c r="AE60" s="217"/>
      <c r="AF60" s="217"/>
      <c r="AG60" s="217"/>
      <c r="AH60" s="216"/>
      <c r="AI60" s="216"/>
      <c r="AJ60" s="216"/>
      <c r="AK60" s="216"/>
      <c r="AL60" s="216"/>
      <c r="AM60" s="216"/>
      <c r="AN60" s="216"/>
      <c r="AO60" s="12"/>
      <c r="AP60" s="12"/>
      <c r="AQ60" s="12"/>
      <c r="AR60" s="12"/>
      <c r="AS60" s="12"/>
      <c r="AT60" s="12"/>
      <c r="AU60" s="12"/>
      <c r="AV60" s="12"/>
      <c r="AW60" s="218"/>
      <c r="AX60" s="108"/>
      <c r="AY60" s="108"/>
      <c r="AZ60" s="108"/>
      <c r="BA60" s="108"/>
      <c r="BB60" s="108"/>
    </row>
    <row r="61" spans="1:54" s="13" customFormat="1" ht="24" customHeight="1">
      <c r="A61" s="137"/>
      <c r="B61" s="135"/>
      <c r="C61" s="219"/>
      <c r="D61" s="216"/>
      <c r="E61" s="585"/>
      <c r="F61" s="585"/>
      <c r="G61" s="585"/>
      <c r="H61" s="585"/>
      <c r="I61" s="585"/>
      <c r="J61" s="585"/>
      <c r="K61" s="585"/>
      <c r="L61" s="585"/>
      <c r="M61" s="585"/>
      <c r="N61" s="585"/>
      <c r="O61" s="585"/>
      <c r="P61" s="585"/>
      <c r="Q61" s="585"/>
      <c r="R61" s="585"/>
      <c r="S61" s="585"/>
      <c r="T61" s="585"/>
      <c r="U61" s="585"/>
      <c r="V61" s="585"/>
      <c r="W61" s="585"/>
      <c r="X61" s="585"/>
      <c r="Y61" s="585"/>
      <c r="Z61" s="585"/>
      <c r="AA61" s="585"/>
      <c r="AB61" s="585"/>
      <c r="AC61" s="585"/>
      <c r="AD61" s="585"/>
      <c r="AE61" s="585"/>
      <c r="AF61" s="585"/>
      <c r="AG61" s="585"/>
      <c r="AH61" s="585"/>
      <c r="AI61" s="585"/>
      <c r="AJ61" s="585"/>
      <c r="AK61" s="585"/>
      <c r="AL61" s="585"/>
      <c r="AM61" s="585"/>
      <c r="AN61" s="585"/>
      <c r="AO61" s="12"/>
      <c r="AP61" s="12"/>
      <c r="AQ61" s="12"/>
      <c r="AR61" s="12"/>
      <c r="AS61" s="12"/>
      <c r="AT61" s="12"/>
      <c r="AU61" s="12"/>
      <c r="AV61" s="12"/>
      <c r="AW61" s="218"/>
      <c r="AX61" s="108"/>
      <c r="AY61" s="108"/>
      <c r="AZ61" s="108"/>
      <c r="BA61" s="108"/>
      <c r="BB61" s="108"/>
    </row>
    <row r="62" spans="1:54" s="13" customFormat="1" ht="15.75" customHeight="1">
      <c r="A62" s="137"/>
      <c r="B62" s="135"/>
      <c r="C62" s="220"/>
      <c r="D62" s="221"/>
      <c r="E62" s="222" t="s">
        <v>12</v>
      </c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1"/>
      <c r="AI62" s="221"/>
      <c r="AJ62" s="221"/>
      <c r="AK62" s="221"/>
      <c r="AL62" s="221"/>
      <c r="AM62" s="221"/>
      <c r="AN62" s="221"/>
      <c r="AO62" s="223"/>
      <c r="AP62" s="223"/>
      <c r="AQ62" s="223"/>
      <c r="AR62" s="223"/>
      <c r="AS62" s="223"/>
      <c r="AT62" s="223"/>
      <c r="AU62" s="223"/>
      <c r="AV62" s="223"/>
      <c r="AW62" s="224"/>
      <c r="AX62" s="108"/>
      <c r="AY62" s="108"/>
      <c r="AZ62" s="108"/>
      <c r="BA62" s="108"/>
      <c r="BB62" s="108"/>
    </row>
    <row r="63" spans="1:54" s="13" customFormat="1" ht="15.75" customHeight="1">
      <c r="A63" s="137"/>
      <c r="B63" s="135"/>
      <c r="C63" s="108"/>
      <c r="D63" s="108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</row>
    <row r="64" spans="1:54" s="13" customFormat="1" ht="15.75" customHeight="1">
      <c r="A64" s="133"/>
      <c r="B64" s="133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</row>
    <row r="65" spans="1:54" s="3" customFormat="1" ht="15" customHeight="1" thickBot="1">
      <c r="A65" s="138"/>
      <c r="B65" s="136"/>
      <c r="C65" s="150"/>
      <c r="D65" s="236" t="s">
        <v>31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2"/>
      <c r="BB65" s="106"/>
    </row>
    <row r="66" spans="1:54" ht="9.75" customHeight="1">
      <c r="A66" s="586" t="s">
        <v>1</v>
      </c>
      <c r="B66" s="177"/>
      <c r="C66" s="18"/>
      <c r="AZ66" s="587" t="s">
        <v>32</v>
      </c>
      <c r="BA66" s="588"/>
      <c r="BB66" s="79"/>
    </row>
    <row r="67" spans="1:54" s="21" customFormat="1" ht="14.1" customHeight="1">
      <c r="A67" s="586"/>
      <c r="B67" s="177"/>
      <c r="C67" s="153" t="s">
        <v>20</v>
      </c>
      <c r="D67" s="154"/>
      <c r="E67" s="154"/>
      <c r="F67" s="154"/>
      <c r="G67" s="589" t="str">
        <f t="shared" ref="G67" si="0">$I$28</f>
        <v>Monsieur EXEMPLE</v>
      </c>
      <c r="H67" s="589"/>
      <c r="I67" s="589"/>
      <c r="J67" s="589"/>
      <c r="K67" s="589"/>
      <c r="L67" s="589"/>
      <c r="M67" s="589"/>
      <c r="N67" s="173"/>
      <c r="O67" s="589" t="str">
        <f t="shared" ref="O67" si="1">$V$28</f>
        <v>Poste fictif</v>
      </c>
      <c r="P67" s="589"/>
      <c r="Q67" s="589"/>
      <c r="R67" s="589"/>
      <c r="S67" s="589"/>
      <c r="T67" s="589"/>
      <c r="U67" s="589"/>
      <c r="W67" s="155" t="s">
        <v>33</v>
      </c>
      <c r="AZ67" s="116" t="s">
        <v>34</v>
      </c>
      <c r="BA67" s="89">
        <v>7.5</v>
      </c>
      <c r="BB67" s="98"/>
    </row>
    <row r="68" spans="1:54" s="21" customFormat="1" ht="12" customHeight="1">
      <c r="A68" s="586"/>
      <c r="B68" s="177"/>
      <c r="C68" s="119" t="s">
        <v>35</v>
      </c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AS68" s="156" t="s">
        <v>36</v>
      </c>
      <c r="AZ68" s="117" t="s">
        <v>37</v>
      </c>
      <c r="BA68" s="90">
        <v>7.5</v>
      </c>
      <c r="BB68" s="120"/>
    </row>
    <row r="69" spans="1:54" ht="8.1" customHeight="1">
      <c r="A69" s="586"/>
      <c r="B69" s="177"/>
      <c r="C69" s="18"/>
      <c r="AZ69" s="117" t="s">
        <v>38</v>
      </c>
      <c r="BA69" s="90">
        <v>8</v>
      </c>
      <c r="BB69" s="121"/>
    </row>
    <row r="70" spans="1:54" s="23" customFormat="1" ht="11.1" customHeight="1">
      <c r="A70" s="586"/>
      <c r="B70" s="177"/>
      <c r="C70" s="590">
        <v>42614</v>
      </c>
      <c r="D70" s="591"/>
      <c r="E70" s="592"/>
      <c r="F70" s="157"/>
      <c r="G70" s="590">
        <f>EDATE(C70,1)</f>
        <v>42644</v>
      </c>
      <c r="H70" s="591"/>
      <c r="I70" s="592"/>
      <c r="J70" s="157"/>
      <c r="K70" s="590">
        <f>EDATE(G70,1)</f>
        <v>42675</v>
      </c>
      <c r="L70" s="591"/>
      <c r="M70" s="592"/>
      <c r="N70" s="157"/>
      <c r="O70" s="590">
        <f>EDATE(K70,1)</f>
        <v>42705</v>
      </c>
      <c r="P70" s="591"/>
      <c r="Q70" s="592"/>
      <c r="R70" s="157"/>
      <c r="S70" s="590">
        <f>EDATE(O70,1)</f>
        <v>42736</v>
      </c>
      <c r="T70" s="591"/>
      <c r="U70" s="592"/>
      <c r="V70" s="157"/>
      <c r="W70" s="590">
        <f>EDATE(S70,1)</f>
        <v>42767</v>
      </c>
      <c r="X70" s="591"/>
      <c r="Y70" s="592"/>
      <c r="Z70" s="157"/>
      <c r="AA70" s="590">
        <f>EDATE(W70,1)</f>
        <v>42795</v>
      </c>
      <c r="AB70" s="591"/>
      <c r="AC70" s="592"/>
      <c r="AD70" s="157"/>
      <c r="AE70" s="590">
        <f>EDATE(AA70,1)</f>
        <v>42826</v>
      </c>
      <c r="AF70" s="591"/>
      <c r="AG70" s="592"/>
      <c r="AH70" s="157"/>
      <c r="AI70" s="590">
        <f>EDATE(AE70,1)</f>
        <v>42856</v>
      </c>
      <c r="AJ70" s="591"/>
      <c r="AK70" s="592"/>
      <c r="AL70" s="157"/>
      <c r="AM70" s="590">
        <f>EDATE(AI70,1)</f>
        <v>42887</v>
      </c>
      <c r="AN70" s="591"/>
      <c r="AO70" s="592"/>
      <c r="AP70" s="157"/>
      <c r="AQ70" s="590">
        <f>EDATE(AM70,1)</f>
        <v>42917</v>
      </c>
      <c r="AR70" s="591"/>
      <c r="AS70" s="592"/>
      <c r="AT70" s="157"/>
      <c r="AU70" s="590">
        <f>EDATE(AQ70,1)</f>
        <v>42948</v>
      </c>
      <c r="AV70" s="591"/>
      <c r="AW70" s="592"/>
      <c r="AZ70" s="117" t="s">
        <v>39</v>
      </c>
      <c r="BA70" s="90">
        <v>8</v>
      </c>
      <c r="BB70" s="122"/>
    </row>
    <row r="71" spans="1:54" s="25" customFormat="1" ht="11.1" customHeight="1">
      <c r="A71" s="586"/>
      <c r="B71" s="177"/>
      <c r="C71" s="642" t="s">
        <v>30</v>
      </c>
      <c r="D71" s="643"/>
      <c r="E71" s="24" t="s">
        <v>40</v>
      </c>
      <c r="F71" s="1"/>
      <c r="G71" s="642" t="s">
        <v>30</v>
      </c>
      <c r="H71" s="643"/>
      <c r="I71" s="24" t="s">
        <v>40</v>
      </c>
      <c r="J71" s="1"/>
      <c r="K71" s="642" t="s">
        <v>30</v>
      </c>
      <c r="L71" s="643"/>
      <c r="M71" s="24" t="s">
        <v>40</v>
      </c>
      <c r="N71" s="158"/>
      <c r="O71" s="642" t="s">
        <v>30</v>
      </c>
      <c r="P71" s="643"/>
      <c r="Q71" s="24" t="s">
        <v>40</v>
      </c>
      <c r="R71" s="158"/>
      <c r="S71" s="642" t="s">
        <v>30</v>
      </c>
      <c r="T71" s="643"/>
      <c r="U71" s="24" t="s">
        <v>40</v>
      </c>
      <c r="V71" s="158"/>
      <c r="W71" s="642" t="s">
        <v>30</v>
      </c>
      <c r="X71" s="643"/>
      <c r="Y71" s="24" t="s">
        <v>40</v>
      </c>
      <c r="Z71" s="158"/>
      <c r="AA71" s="642" t="s">
        <v>30</v>
      </c>
      <c r="AB71" s="643"/>
      <c r="AC71" s="24" t="s">
        <v>40</v>
      </c>
      <c r="AD71" s="158"/>
      <c r="AE71" s="642" t="s">
        <v>30</v>
      </c>
      <c r="AF71" s="643"/>
      <c r="AG71" s="24" t="s">
        <v>40</v>
      </c>
      <c r="AH71" s="158"/>
      <c r="AI71" s="642" t="s">
        <v>30</v>
      </c>
      <c r="AJ71" s="643"/>
      <c r="AK71" s="24" t="s">
        <v>40</v>
      </c>
      <c r="AL71" s="158"/>
      <c r="AM71" s="642" t="s">
        <v>30</v>
      </c>
      <c r="AN71" s="643"/>
      <c r="AO71" s="24" t="s">
        <v>40</v>
      </c>
      <c r="AP71" s="158"/>
      <c r="AQ71" s="642" t="s">
        <v>30</v>
      </c>
      <c r="AR71" s="643"/>
      <c r="AS71" s="24" t="s">
        <v>40</v>
      </c>
      <c r="AT71" s="158"/>
      <c r="AU71" s="642" t="s">
        <v>30</v>
      </c>
      <c r="AV71" s="643"/>
      <c r="AW71" s="24" t="s">
        <v>40</v>
      </c>
      <c r="AZ71" s="117" t="s">
        <v>41</v>
      </c>
      <c r="BA71" s="90">
        <v>8</v>
      </c>
      <c r="BB71" s="123"/>
    </row>
    <row r="72" spans="1:54" s="25" customFormat="1" ht="9.75" customHeight="1">
      <c r="A72" s="586"/>
      <c r="B72" s="177"/>
      <c r="C72" s="18"/>
      <c r="D72" s="1"/>
      <c r="E72" s="159"/>
      <c r="F72" s="1"/>
      <c r="G72" s="158"/>
      <c r="H72" s="158"/>
      <c r="I72" s="159"/>
      <c r="J72" s="1"/>
      <c r="K72" s="1"/>
      <c r="L72" s="21"/>
      <c r="M72" s="40"/>
      <c r="N72" s="1"/>
      <c r="O72" s="1"/>
      <c r="P72" s="1"/>
      <c r="Q72" s="159"/>
      <c r="R72" s="1"/>
      <c r="S72" s="1"/>
      <c r="T72" s="1"/>
      <c r="U72" s="40"/>
      <c r="V72" s="158"/>
      <c r="W72" s="158"/>
      <c r="X72" s="1"/>
      <c r="Y72" s="159"/>
      <c r="Z72" s="158"/>
      <c r="AA72" s="1"/>
      <c r="AB72" s="1"/>
      <c r="AC72" s="40"/>
      <c r="AD72" s="158"/>
      <c r="AE72" s="1"/>
      <c r="AF72" s="1"/>
      <c r="AG72" s="40"/>
      <c r="AH72" s="158"/>
      <c r="AI72" s="1"/>
      <c r="AJ72" s="1"/>
      <c r="AK72" s="40"/>
      <c r="AL72" s="1"/>
      <c r="AM72" s="1"/>
      <c r="AN72" s="1"/>
      <c r="AO72" s="159"/>
      <c r="AP72" s="1"/>
      <c r="AQ72" s="1"/>
      <c r="AR72" s="158"/>
      <c r="AS72" s="159"/>
      <c r="AT72" s="1"/>
      <c r="AU72" s="1"/>
      <c r="AV72" s="1"/>
      <c r="AW72" s="40"/>
      <c r="AX72" s="160"/>
      <c r="AZ72" s="117" t="s">
        <v>42</v>
      </c>
      <c r="BA72" s="90">
        <f>AB54</f>
        <v>0</v>
      </c>
      <c r="BB72" s="123"/>
    </row>
    <row r="73" spans="1:54" s="25" customFormat="1" ht="9.75" customHeight="1">
      <c r="A73" s="586"/>
      <c r="B73" s="177"/>
      <c r="C73" s="26">
        <f>1</f>
        <v>1</v>
      </c>
      <c r="D73" s="27" t="s">
        <v>43</v>
      </c>
      <c r="E73" s="28">
        <f>IF(D73="lundi",$BA$67,IF(D73="mardi",$BA$68,IF(D73="mercredi",$BA$69,IF(D73="jeudi",$BA$70,IF(D73="vendredi",$BA$71,IF(D73="samedi",$BA$72,IF(D73="dimanche",$BA$73,0)))))))</f>
        <v>8</v>
      </c>
      <c r="F73" s="29"/>
      <c r="G73" s="26">
        <v>1</v>
      </c>
      <c r="H73" s="27" t="s">
        <v>44</v>
      </c>
      <c r="I73" s="28">
        <f>IF(H73="lundi",$BA$67,IF(H73="mardi",$BA$68,IF(H73="mercredi",$BA$69,IF(H73="jeudi",$BA$70,IF(H73="vendredi",$BA$71,IF(H73="samedi",$BA$72,IF(H73="dimanche",$BA$73,0)))))))</f>
        <v>0</v>
      </c>
      <c r="J73" s="1"/>
      <c r="K73" s="31">
        <v>1</v>
      </c>
      <c r="L73" s="30" t="s">
        <v>45</v>
      </c>
      <c r="M73" s="32" t="s">
        <v>46</v>
      </c>
      <c r="N73" s="1"/>
      <c r="O73" s="26">
        <v>1</v>
      </c>
      <c r="P73" s="30" t="s">
        <v>43</v>
      </c>
      <c r="Q73" s="28">
        <f>IF(P73="lundi",$BA$67,IF(P73="mardi",$BA$68,IF(P73="mercredi",$BA$69,IF(P73="jeudi",$BA$70,IF(P73="vendredi",$BA$71,IF(P73="samedi",$BA$72,IF(P73="dimanche",$BA$73,0)))))))</f>
        <v>8</v>
      </c>
      <c r="R73" s="1"/>
      <c r="S73" s="33">
        <v>1</v>
      </c>
      <c r="T73" s="30" t="s">
        <v>47</v>
      </c>
      <c r="U73" s="32" t="s">
        <v>46</v>
      </c>
      <c r="V73" s="1"/>
      <c r="W73" s="26">
        <v>1</v>
      </c>
      <c r="X73" s="30" t="s">
        <v>48</v>
      </c>
      <c r="Y73" s="28">
        <f t="shared" ref="Y73:Y98" si="2">IF(X73="lundi",$BA$67,IF(X73="mardi",$BA$68,IF(X73="mercredi",$BA$69,IF(X73="jeudi",$BA$70,IF(X73="vendredi",$BA$71,IF(X73="samedi",$BA$72,IF(X73="dimanche",$BA$73,0)))))))</f>
        <v>8</v>
      </c>
      <c r="Z73" s="1"/>
      <c r="AA73" s="34">
        <v>1</v>
      </c>
      <c r="AB73" s="30" t="s">
        <v>48</v>
      </c>
      <c r="AC73" s="28">
        <f t="shared" ref="AC73:AC103" si="3">IF(AB73="lundi",$BA$67,IF(AB73="mardi",$BA$68,IF(AB73="mercredi",$BA$69,IF(AB73="jeudi",$BA$70,IF(AB73="vendredi",$BA$71,IF(AB73="samedi",$BA$72,IF(AB73="dimanche",$BA$73,0)))))))</f>
        <v>8</v>
      </c>
      <c r="AD73" s="1"/>
      <c r="AE73" s="26">
        <v>1</v>
      </c>
      <c r="AF73" s="30" t="s">
        <v>44</v>
      </c>
      <c r="AG73" s="28">
        <f t="shared" ref="AG73:AG102" si="4">IF(AF73="lundi",$BA$67,IF(AF73="mardi",$BA$68,IF(AF73="mercredi",$BA$69,IF(AF73="jeudi",$BA$70,IF(AF73="vendredi",$BA$71,IF(AF73="samedi",$BA$72,IF(AF73="dimanche",$BA$73,0)))))))</f>
        <v>0</v>
      </c>
      <c r="AH73" s="1"/>
      <c r="AI73" s="33">
        <v>1</v>
      </c>
      <c r="AJ73" s="21" t="s">
        <v>49</v>
      </c>
      <c r="AK73" s="37" t="s">
        <v>46</v>
      </c>
      <c r="AL73" s="1"/>
      <c r="AM73" s="26">
        <v>1</v>
      </c>
      <c r="AN73" s="30" t="s">
        <v>43</v>
      </c>
      <c r="AO73" s="28">
        <f t="shared" ref="AO73:AO102" si="5">IF(AN73="lundi",$BA$67,IF(AN73="mardi",$BA$68,IF(AN73="mercredi",$BA$69,IF(AN73="jeudi",$BA$70,IF(AN73="vendredi",$BA$71,IF(AN73="samedi",$BA$72,IF(AN73="dimanche",$BA$73,0)))))))</f>
        <v>8</v>
      </c>
      <c r="AP73" s="1"/>
      <c r="AQ73" s="26">
        <v>1</v>
      </c>
      <c r="AR73" s="30" t="s">
        <v>44</v>
      </c>
      <c r="AS73" s="28">
        <f t="shared" ref="AS73:AS102" si="6">IF(AR73="lundi",$BA$67,IF(AR73="mardi",$BA$68,IF(AR73="mercredi",$BA$69,IF(AR73="jeudi",$BA$70,IF(AR73="vendredi",$BA$71,IF(AR73="samedi",$BA$72,IF(AR73="dimanche",$BA$73,0)))))))</f>
        <v>0</v>
      </c>
      <c r="AT73" s="1"/>
      <c r="AU73" s="34">
        <v>1</v>
      </c>
      <c r="AV73" s="30" t="s">
        <v>45</v>
      </c>
      <c r="AW73" s="69" t="s">
        <v>50</v>
      </c>
      <c r="AX73" s="35"/>
      <c r="AZ73" s="117" t="s">
        <v>51</v>
      </c>
      <c r="BA73" s="115">
        <f>AF54</f>
        <v>0</v>
      </c>
      <c r="BB73" s="123"/>
    </row>
    <row r="74" spans="1:54" s="25" customFormat="1" ht="9.75" customHeight="1" thickBot="1">
      <c r="A74" s="586"/>
      <c r="B74" s="177"/>
      <c r="C74" s="26">
        <v>2</v>
      </c>
      <c r="D74" s="27" t="s">
        <v>52</v>
      </c>
      <c r="E74" s="28">
        <f t="shared" ref="E74:E102" si="7">IF(D74="lundi",$BA$67,IF(D74="mardi",$BA$68,IF(D74="mercredi",$BA$69,IF(D74="jeudi",$BA$70,IF(D74="vendredi",$BA$71,IF(D74="samedi",$BA$72,IF(D74="dimanche",$BA$73,0)))))))</f>
        <v>8</v>
      </c>
      <c r="F74" s="36"/>
      <c r="G74" s="26">
        <v>2</v>
      </c>
      <c r="H74" s="27" t="s">
        <v>47</v>
      </c>
      <c r="I74" s="28">
        <f t="shared" ref="I74:I102" si="8">IF(H74="lundi",$BA$67,IF(H74="mardi",$BA$68,IF(H74="mercredi",$BA$69,IF(H74="jeudi",$BA$70,IF(H74="vendredi",$BA$71,IF(H74="samedi",$BA$72,IF(H74="dimanche",$BA$73,0)))))))</f>
        <v>0</v>
      </c>
      <c r="J74" s="1"/>
      <c r="K74" s="34">
        <v>2</v>
      </c>
      <c r="L74" s="30" t="s">
        <v>48</v>
      </c>
      <c r="M74" s="28">
        <f>IF(L74="lundi",$BA$67,IF(L74="mardi",$BA$68,IF(L74="mercredi",$BA$69,IF(L74="jeudi",$BA$70,IF(L74="vendredi",$BA$71,IF(L74="samedi",$BA$72,IF(L74="dimanche",$BA$73,0)))))))</f>
        <v>8</v>
      </c>
      <c r="N74" s="1"/>
      <c r="O74" s="26">
        <v>2</v>
      </c>
      <c r="P74" s="30" t="s">
        <v>52</v>
      </c>
      <c r="Q74" s="28">
        <f>IF(P74="lundi",$BA$67,IF(P74="mardi",$BA$68,IF(P74="mercredi",$BA$69,IF(P74="jeudi",$BA$70,IF(P74="vendredi",$BA$71,IF(P74="samedi",$BA$72,IF(P74="dimanche",$BA$73,0)))))))</f>
        <v>8</v>
      </c>
      <c r="R74" s="1"/>
      <c r="S74" s="34">
        <v>2</v>
      </c>
      <c r="T74" s="30" t="s">
        <v>49</v>
      </c>
      <c r="U74" s="28">
        <f>IF(T74="lundi",$BA$67,IF(T74="mardi",$BA$68,IF(T74="mercredi",$BA$69,IF(T74="jeudi",$BA$70,IF(T74="vendredi",$BA$71,IF(T74="samedi",$BA$72,IF(T74="dimanche",$BA$73,0)))))))</f>
        <v>7.5</v>
      </c>
      <c r="V74" s="1"/>
      <c r="W74" s="26">
        <v>2</v>
      </c>
      <c r="X74" s="30" t="s">
        <v>43</v>
      </c>
      <c r="Y74" s="28">
        <f t="shared" si="2"/>
        <v>8</v>
      </c>
      <c r="Z74" s="1"/>
      <c r="AA74" s="34">
        <v>2</v>
      </c>
      <c r="AB74" s="30" t="s">
        <v>43</v>
      </c>
      <c r="AC74" s="28">
        <f t="shared" si="3"/>
        <v>8</v>
      </c>
      <c r="AD74" s="1"/>
      <c r="AE74" s="26">
        <v>2</v>
      </c>
      <c r="AF74" s="30" t="s">
        <v>47</v>
      </c>
      <c r="AG74" s="28">
        <f t="shared" si="4"/>
        <v>0</v>
      </c>
      <c r="AH74" s="1"/>
      <c r="AI74" s="26">
        <v>2</v>
      </c>
      <c r="AJ74" s="21" t="s">
        <v>45</v>
      </c>
      <c r="AK74" s="28">
        <f t="shared" ref="AK74:AK103" si="9">IF(AJ74="lundi",$BA$67,IF(AJ74="mardi",$BA$68,IF(AJ74="mercredi",$BA$69,IF(AJ74="jeudi",$BA$70,IF(AJ74="vendredi",$BA$71,IF(AJ74="samedi",$BA$72,IF(AJ74="dimanche",$BA$73,0)))))))</f>
        <v>7.5</v>
      </c>
      <c r="AL74" s="1"/>
      <c r="AM74" s="26">
        <v>2</v>
      </c>
      <c r="AN74" s="30" t="s">
        <v>52</v>
      </c>
      <c r="AO74" s="28">
        <f t="shared" si="5"/>
        <v>8</v>
      </c>
      <c r="AP74" s="1"/>
      <c r="AQ74" s="26">
        <v>2</v>
      </c>
      <c r="AR74" s="30" t="s">
        <v>47</v>
      </c>
      <c r="AS74" s="28">
        <f t="shared" si="6"/>
        <v>0</v>
      </c>
      <c r="AT74" s="1"/>
      <c r="AU74" s="34">
        <v>2</v>
      </c>
      <c r="AV74" s="30" t="s">
        <v>48</v>
      </c>
      <c r="AW74" s="69" t="s">
        <v>50</v>
      </c>
      <c r="AX74" s="35"/>
      <c r="AZ74" s="118" t="s">
        <v>29</v>
      </c>
      <c r="BA74" s="161">
        <f>SUM(BA67:BA73)</f>
        <v>39</v>
      </c>
      <c r="BB74" s="149"/>
    </row>
    <row r="75" spans="1:54" s="25" customFormat="1" ht="9.75" customHeight="1">
      <c r="A75" s="586"/>
      <c r="B75" s="177"/>
      <c r="C75" s="26">
        <v>3</v>
      </c>
      <c r="D75" s="27" t="s">
        <v>44</v>
      </c>
      <c r="E75" s="28">
        <f t="shared" si="7"/>
        <v>0</v>
      </c>
      <c r="F75" s="1"/>
      <c r="G75" s="26">
        <v>3</v>
      </c>
      <c r="H75" s="27" t="s">
        <v>49</v>
      </c>
      <c r="I75" s="28">
        <f t="shared" si="8"/>
        <v>7.5</v>
      </c>
      <c r="J75" s="1"/>
      <c r="K75" s="26">
        <v>3</v>
      </c>
      <c r="L75" s="30" t="s">
        <v>43</v>
      </c>
      <c r="M75" s="28">
        <f t="shared" ref="M75:M102" si="10">IF(L75="lundi",$BA$67,IF(L75="mardi",$BA$68,IF(L75="mercredi",$BA$69,IF(L75="jeudi",$BA$70,IF(L75="vendredi",$BA$71,IF(L75="samedi",$BA$72,IF(L75="dimanche",$BA$73,0)))))))</f>
        <v>8</v>
      </c>
      <c r="N75" s="1"/>
      <c r="O75" s="26">
        <v>3</v>
      </c>
      <c r="P75" s="30" t="s">
        <v>44</v>
      </c>
      <c r="Q75" s="28">
        <f t="shared" ref="Q75:Q103" si="11">IF(P75="lundi",$BA$67,IF(P75="mardi",$BA$68,IF(P75="mercredi",$BA$69,IF(P75="jeudi",$BA$70,IF(P75="vendredi",$BA$71,IF(P75="samedi",$BA$72,IF(P75="dimanche",$BA$73,0)))))))</f>
        <v>0</v>
      </c>
      <c r="R75" s="1"/>
      <c r="S75" s="26">
        <v>3</v>
      </c>
      <c r="T75" s="30" t="s">
        <v>45</v>
      </c>
      <c r="U75" s="28">
        <f t="shared" ref="U75:U103" si="12">IF(T75="lundi",$BA$67,IF(T75="mardi",$BA$68,IF(T75="mercredi",$BA$69,IF(T75="jeudi",$BA$70,IF(T75="vendredi",$BA$71,IF(T75="samedi",$BA$72,IF(T75="dimanche",$BA$73,0)))))))</f>
        <v>7.5</v>
      </c>
      <c r="V75" s="1"/>
      <c r="W75" s="26">
        <v>3</v>
      </c>
      <c r="X75" s="30" t="s">
        <v>52</v>
      </c>
      <c r="Y75" s="28">
        <f t="shared" si="2"/>
        <v>8</v>
      </c>
      <c r="Z75" s="1"/>
      <c r="AA75" s="34">
        <v>3</v>
      </c>
      <c r="AB75" s="30" t="s">
        <v>52</v>
      </c>
      <c r="AC75" s="28">
        <f t="shared" si="3"/>
        <v>8</v>
      </c>
      <c r="AD75" s="1"/>
      <c r="AE75" s="26">
        <v>3</v>
      </c>
      <c r="AF75" s="30" t="s">
        <v>49</v>
      </c>
      <c r="AG75" s="28">
        <f t="shared" si="4"/>
        <v>7.5</v>
      </c>
      <c r="AH75" s="1"/>
      <c r="AI75" s="26">
        <v>3</v>
      </c>
      <c r="AJ75" s="21" t="s">
        <v>48</v>
      </c>
      <c r="AK75" s="28">
        <f t="shared" si="9"/>
        <v>8</v>
      </c>
      <c r="AL75" s="1"/>
      <c r="AM75" s="26">
        <v>3</v>
      </c>
      <c r="AN75" s="30" t="s">
        <v>44</v>
      </c>
      <c r="AO75" s="28">
        <f t="shared" si="5"/>
        <v>0</v>
      </c>
      <c r="AP75" s="1"/>
      <c r="AQ75" s="26">
        <v>3</v>
      </c>
      <c r="AR75" s="30" t="s">
        <v>49</v>
      </c>
      <c r="AS75" s="28">
        <f t="shared" si="6"/>
        <v>7.5</v>
      </c>
      <c r="AT75" s="1"/>
      <c r="AU75" s="34">
        <v>3</v>
      </c>
      <c r="AV75" s="30" t="s">
        <v>43</v>
      </c>
      <c r="AW75" s="69" t="s">
        <v>50</v>
      </c>
      <c r="AX75" s="35"/>
      <c r="BA75" s="48"/>
      <c r="BB75" s="124"/>
    </row>
    <row r="76" spans="1:54" s="25" customFormat="1" ht="9.75" customHeight="1">
      <c r="A76" s="586"/>
      <c r="B76" s="177"/>
      <c r="C76" s="26">
        <v>4</v>
      </c>
      <c r="D76" s="27" t="s">
        <v>47</v>
      </c>
      <c r="E76" s="28">
        <f t="shared" si="7"/>
        <v>0</v>
      </c>
      <c r="F76" s="1"/>
      <c r="G76" s="26">
        <v>4</v>
      </c>
      <c r="H76" s="27" t="s">
        <v>45</v>
      </c>
      <c r="I76" s="28">
        <f t="shared" si="8"/>
        <v>7.5</v>
      </c>
      <c r="J76" s="1"/>
      <c r="K76" s="26">
        <v>4</v>
      </c>
      <c r="L76" s="30" t="s">
        <v>52</v>
      </c>
      <c r="M76" s="28">
        <f t="shared" si="10"/>
        <v>8</v>
      </c>
      <c r="N76" s="1"/>
      <c r="O76" s="26">
        <v>4</v>
      </c>
      <c r="P76" s="30" t="s">
        <v>47</v>
      </c>
      <c r="Q76" s="28">
        <f t="shared" si="11"/>
        <v>0</v>
      </c>
      <c r="R76" s="1"/>
      <c r="S76" s="26">
        <v>4</v>
      </c>
      <c r="T76" s="30" t="s">
        <v>48</v>
      </c>
      <c r="U76" s="28">
        <f t="shared" si="12"/>
        <v>8</v>
      </c>
      <c r="V76" s="1"/>
      <c r="W76" s="26">
        <v>4</v>
      </c>
      <c r="X76" s="30" t="s">
        <v>44</v>
      </c>
      <c r="Y76" s="28">
        <f t="shared" si="2"/>
        <v>0</v>
      </c>
      <c r="Z76" s="1"/>
      <c r="AA76" s="34">
        <v>4</v>
      </c>
      <c r="AB76" s="30" t="s">
        <v>44</v>
      </c>
      <c r="AC76" s="28">
        <f t="shared" si="3"/>
        <v>0</v>
      </c>
      <c r="AD76" s="1"/>
      <c r="AE76" s="26">
        <v>4</v>
      </c>
      <c r="AF76" s="30" t="s">
        <v>45</v>
      </c>
      <c r="AG76" s="28">
        <f t="shared" si="4"/>
        <v>7.5</v>
      </c>
      <c r="AH76" s="1"/>
      <c r="AI76" s="26">
        <v>4</v>
      </c>
      <c r="AJ76" s="21" t="s">
        <v>43</v>
      </c>
      <c r="AK76" s="28">
        <f t="shared" si="9"/>
        <v>8</v>
      </c>
      <c r="AL76" s="1"/>
      <c r="AM76" s="26">
        <v>4</v>
      </c>
      <c r="AN76" s="30" t="s">
        <v>47</v>
      </c>
      <c r="AO76" s="28">
        <f t="shared" si="5"/>
        <v>0</v>
      </c>
      <c r="AP76" s="1"/>
      <c r="AQ76" s="26">
        <v>4</v>
      </c>
      <c r="AR76" s="30" t="s">
        <v>45</v>
      </c>
      <c r="AS76" s="28">
        <f t="shared" si="6"/>
        <v>7.5</v>
      </c>
      <c r="AT76" s="1"/>
      <c r="AU76" s="34">
        <v>4</v>
      </c>
      <c r="AV76" s="30" t="s">
        <v>52</v>
      </c>
      <c r="AW76" s="69" t="s">
        <v>50</v>
      </c>
      <c r="AX76" s="35"/>
      <c r="BA76" s="48"/>
      <c r="BB76" s="124"/>
    </row>
    <row r="77" spans="1:54" s="25" customFormat="1" ht="9.75" customHeight="1">
      <c r="A77" s="586"/>
      <c r="B77" s="177"/>
      <c r="C77" s="26">
        <v>5</v>
      </c>
      <c r="D77" s="27" t="s">
        <v>49</v>
      </c>
      <c r="E77" s="28">
        <f t="shared" si="7"/>
        <v>7.5</v>
      </c>
      <c r="F77" s="1"/>
      <c r="G77" s="26">
        <v>5</v>
      </c>
      <c r="H77" s="27" t="s">
        <v>48</v>
      </c>
      <c r="I77" s="28">
        <f t="shared" si="8"/>
        <v>8</v>
      </c>
      <c r="J77" s="1"/>
      <c r="K77" s="26">
        <v>5</v>
      </c>
      <c r="L77" s="30" t="s">
        <v>44</v>
      </c>
      <c r="M77" s="28">
        <f t="shared" si="10"/>
        <v>0</v>
      </c>
      <c r="N77" s="1"/>
      <c r="O77" s="26">
        <v>5</v>
      </c>
      <c r="P77" s="30" t="s">
        <v>49</v>
      </c>
      <c r="Q77" s="28">
        <f t="shared" si="11"/>
        <v>7.5</v>
      </c>
      <c r="R77" s="1"/>
      <c r="S77" s="26">
        <v>5</v>
      </c>
      <c r="T77" s="30" t="s">
        <v>43</v>
      </c>
      <c r="U77" s="28">
        <f t="shared" si="12"/>
        <v>8</v>
      </c>
      <c r="V77" s="1"/>
      <c r="W77" s="26">
        <v>5</v>
      </c>
      <c r="X77" s="30" t="s">
        <v>47</v>
      </c>
      <c r="Y77" s="28">
        <f t="shared" si="2"/>
        <v>0</v>
      </c>
      <c r="Z77" s="1"/>
      <c r="AA77" s="34">
        <v>5</v>
      </c>
      <c r="AB77" s="30" t="s">
        <v>47</v>
      </c>
      <c r="AC77" s="28">
        <f t="shared" si="3"/>
        <v>0</v>
      </c>
      <c r="AD77" s="1"/>
      <c r="AE77" s="26">
        <v>5</v>
      </c>
      <c r="AF77" s="30" t="s">
        <v>48</v>
      </c>
      <c r="AG77" s="28">
        <f t="shared" si="4"/>
        <v>8</v>
      </c>
      <c r="AH77" s="1"/>
      <c r="AI77" s="26">
        <v>5</v>
      </c>
      <c r="AJ77" s="21" t="s">
        <v>52</v>
      </c>
      <c r="AK77" s="28">
        <f t="shared" si="9"/>
        <v>8</v>
      </c>
      <c r="AL77" s="1"/>
      <c r="AM77" s="33">
        <v>5</v>
      </c>
      <c r="AN77" s="38" t="s">
        <v>49</v>
      </c>
      <c r="AO77" s="37" t="s">
        <v>46</v>
      </c>
      <c r="AP77" s="1"/>
      <c r="AQ77" s="26">
        <v>5</v>
      </c>
      <c r="AR77" s="30" t="s">
        <v>48</v>
      </c>
      <c r="AS77" s="28">
        <f t="shared" si="6"/>
        <v>8</v>
      </c>
      <c r="AT77" s="1"/>
      <c r="AU77" s="34">
        <v>5</v>
      </c>
      <c r="AV77" s="30" t="s">
        <v>44</v>
      </c>
      <c r="AW77" s="69" t="s">
        <v>50</v>
      </c>
      <c r="AX77" s="35"/>
      <c r="BA77" s="48"/>
      <c r="BB77" s="124"/>
    </row>
    <row r="78" spans="1:54" s="25" customFormat="1" ht="9.75" customHeight="1">
      <c r="A78" s="586"/>
      <c r="B78" s="177"/>
      <c r="C78" s="26">
        <v>6</v>
      </c>
      <c r="D78" s="27" t="s">
        <v>45</v>
      </c>
      <c r="E78" s="28">
        <f t="shared" si="7"/>
        <v>7.5</v>
      </c>
      <c r="F78" s="1"/>
      <c r="G78" s="26">
        <v>6</v>
      </c>
      <c r="H78" s="27" t="s">
        <v>43</v>
      </c>
      <c r="I78" s="28">
        <f t="shared" si="8"/>
        <v>8</v>
      </c>
      <c r="J78" s="1"/>
      <c r="K78" s="26">
        <v>6</v>
      </c>
      <c r="L78" s="30" t="s">
        <v>47</v>
      </c>
      <c r="M78" s="28">
        <f t="shared" si="10"/>
        <v>0</v>
      </c>
      <c r="N78" s="1"/>
      <c r="O78" s="26">
        <v>6</v>
      </c>
      <c r="P78" s="30" t="s">
        <v>45</v>
      </c>
      <c r="Q78" s="28">
        <f t="shared" si="11"/>
        <v>7.5</v>
      </c>
      <c r="R78" s="1"/>
      <c r="S78" s="26">
        <v>6</v>
      </c>
      <c r="T78" s="30" t="s">
        <v>52</v>
      </c>
      <c r="U78" s="28">
        <f t="shared" si="12"/>
        <v>8</v>
      </c>
      <c r="V78" s="1"/>
      <c r="W78" s="26">
        <v>6</v>
      </c>
      <c r="X78" s="30" t="s">
        <v>49</v>
      </c>
      <c r="Y78" s="28">
        <f t="shared" si="2"/>
        <v>7.5</v>
      </c>
      <c r="Z78" s="1"/>
      <c r="AA78" s="26">
        <v>6</v>
      </c>
      <c r="AB78" s="30" t="s">
        <v>49</v>
      </c>
      <c r="AC78" s="28">
        <f t="shared" si="3"/>
        <v>7.5</v>
      </c>
      <c r="AD78" s="1"/>
      <c r="AE78" s="26">
        <v>6</v>
      </c>
      <c r="AF78" s="30" t="s">
        <v>43</v>
      </c>
      <c r="AG78" s="28">
        <f t="shared" si="4"/>
        <v>8</v>
      </c>
      <c r="AH78" s="1"/>
      <c r="AI78" s="26">
        <v>6</v>
      </c>
      <c r="AJ78" s="21" t="s">
        <v>44</v>
      </c>
      <c r="AK78" s="28">
        <f t="shared" si="9"/>
        <v>0</v>
      </c>
      <c r="AL78" s="1"/>
      <c r="AM78" s="26">
        <v>6</v>
      </c>
      <c r="AN78" s="30" t="s">
        <v>45</v>
      </c>
      <c r="AO78" s="28">
        <f t="shared" si="5"/>
        <v>7.5</v>
      </c>
      <c r="AP78" s="1"/>
      <c r="AQ78" s="26">
        <v>6</v>
      </c>
      <c r="AR78" s="30" t="s">
        <v>43</v>
      </c>
      <c r="AS78" s="28">
        <f t="shared" si="6"/>
        <v>8</v>
      </c>
      <c r="AT78" s="1"/>
      <c r="AU78" s="34">
        <v>6</v>
      </c>
      <c r="AV78" s="30" t="s">
        <v>47</v>
      </c>
      <c r="AW78" s="28">
        <f t="shared" ref="AW78:AW99" si="13">IF(AV78="lundi",$BA$67,IF(AV78="mardi",$BA$68,IF(AV78="mercredi",$BA$69,IF(AV78="jeudi",$BA$70,IF(AV78="vendredi",$BA$71,IF(AV78="samedi",$BA$72,IF(AV78="dimanche",$BA$73,0)))))))</f>
        <v>0</v>
      </c>
      <c r="AX78" s="35"/>
      <c r="BA78" s="48"/>
      <c r="BB78" s="124"/>
    </row>
    <row r="79" spans="1:54" s="25" customFormat="1" ht="9.75" customHeight="1">
      <c r="A79" s="586"/>
      <c r="B79" s="177"/>
      <c r="C79" s="26">
        <v>7</v>
      </c>
      <c r="D79" s="27" t="s">
        <v>48</v>
      </c>
      <c r="E79" s="28">
        <f t="shared" si="7"/>
        <v>8</v>
      </c>
      <c r="F79" s="1"/>
      <c r="G79" s="26">
        <v>7</v>
      </c>
      <c r="H79" s="27" t="s">
        <v>52</v>
      </c>
      <c r="I79" s="28">
        <f t="shared" si="8"/>
        <v>8</v>
      </c>
      <c r="J79" s="1"/>
      <c r="K79" s="26">
        <v>7</v>
      </c>
      <c r="L79" s="30" t="s">
        <v>49</v>
      </c>
      <c r="M79" s="28">
        <f t="shared" si="10"/>
        <v>7.5</v>
      </c>
      <c r="N79" s="1"/>
      <c r="O79" s="26">
        <v>7</v>
      </c>
      <c r="P79" s="30" t="s">
        <v>48</v>
      </c>
      <c r="Q79" s="28">
        <f t="shared" si="11"/>
        <v>8</v>
      </c>
      <c r="R79" s="1"/>
      <c r="S79" s="26">
        <v>7</v>
      </c>
      <c r="T79" s="30" t="s">
        <v>44</v>
      </c>
      <c r="U79" s="28">
        <f t="shared" si="12"/>
        <v>0</v>
      </c>
      <c r="V79" s="1"/>
      <c r="W79" s="26">
        <v>7</v>
      </c>
      <c r="X79" s="30" t="s">
        <v>45</v>
      </c>
      <c r="Y79" s="28">
        <f t="shared" si="2"/>
        <v>7.5</v>
      </c>
      <c r="Z79" s="1"/>
      <c r="AA79" s="26">
        <v>7</v>
      </c>
      <c r="AB79" s="30" t="s">
        <v>45</v>
      </c>
      <c r="AC79" s="28">
        <f t="shared" si="3"/>
        <v>7.5</v>
      </c>
      <c r="AD79" s="1"/>
      <c r="AE79" s="26">
        <v>7</v>
      </c>
      <c r="AF79" s="30" t="s">
        <v>52</v>
      </c>
      <c r="AG79" s="28">
        <f t="shared" si="4"/>
        <v>8</v>
      </c>
      <c r="AH79" s="1"/>
      <c r="AI79" s="26">
        <v>7</v>
      </c>
      <c r="AJ79" s="21" t="s">
        <v>47</v>
      </c>
      <c r="AK79" s="28">
        <f t="shared" si="9"/>
        <v>0</v>
      </c>
      <c r="AL79" s="1"/>
      <c r="AM79" s="26">
        <v>7</v>
      </c>
      <c r="AN79" s="30" t="s">
        <v>48</v>
      </c>
      <c r="AO79" s="28">
        <f t="shared" si="5"/>
        <v>8</v>
      </c>
      <c r="AP79" s="1"/>
      <c r="AQ79" s="26">
        <v>7</v>
      </c>
      <c r="AR79" s="30" t="s">
        <v>52</v>
      </c>
      <c r="AS79" s="28">
        <f t="shared" si="6"/>
        <v>8</v>
      </c>
      <c r="AT79" s="1"/>
      <c r="AU79" s="34">
        <v>7</v>
      </c>
      <c r="AV79" s="30" t="s">
        <v>49</v>
      </c>
      <c r="AW79" s="69" t="s">
        <v>50</v>
      </c>
      <c r="AX79" s="35"/>
      <c r="BA79" s="48"/>
      <c r="BB79" s="124"/>
    </row>
    <row r="80" spans="1:54" s="25" customFormat="1" ht="9.75" customHeight="1">
      <c r="A80" s="586"/>
      <c r="B80" s="177"/>
      <c r="C80" s="26">
        <v>8</v>
      </c>
      <c r="D80" s="27" t="s">
        <v>43</v>
      </c>
      <c r="E80" s="28">
        <f t="shared" si="7"/>
        <v>8</v>
      </c>
      <c r="F80" s="1"/>
      <c r="G80" s="26">
        <v>8</v>
      </c>
      <c r="H80" s="27" t="s">
        <v>44</v>
      </c>
      <c r="I80" s="28">
        <f t="shared" si="8"/>
        <v>0</v>
      </c>
      <c r="J80" s="1"/>
      <c r="K80" s="26">
        <v>8</v>
      </c>
      <c r="L80" s="30" t="s">
        <v>45</v>
      </c>
      <c r="M80" s="28">
        <f t="shared" si="10"/>
        <v>7.5</v>
      </c>
      <c r="N80" s="1"/>
      <c r="O80" s="26">
        <v>8</v>
      </c>
      <c r="P80" s="30" t="s">
        <v>43</v>
      </c>
      <c r="Q80" s="28">
        <f t="shared" si="11"/>
        <v>8</v>
      </c>
      <c r="R80" s="1"/>
      <c r="S80" s="26">
        <v>8</v>
      </c>
      <c r="T80" s="30" t="s">
        <v>47</v>
      </c>
      <c r="U80" s="28">
        <f t="shared" si="12"/>
        <v>0</v>
      </c>
      <c r="V80" s="1"/>
      <c r="W80" s="26">
        <v>8</v>
      </c>
      <c r="X80" s="30" t="s">
        <v>48</v>
      </c>
      <c r="Y80" s="28">
        <f t="shared" si="2"/>
        <v>8</v>
      </c>
      <c r="Z80" s="1"/>
      <c r="AA80" s="26">
        <v>8</v>
      </c>
      <c r="AB80" s="30" t="s">
        <v>48</v>
      </c>
      <c r="AC80" s="28">
        <f t="shared" si="3"/>
        <v>8</v>
      </c>
      <c r="AD80" s="1"/>
      <c r="AE80" s="26">
        <v>8</v>
      </c>
      <c r="AF80" s="30" t="s">
        <v>44</v>
      </c>
      <c r="AG80" s="28">
        <f t="shared" si="4"/>
        <v>0</v>
      </c>
      <c r="AH80" s="1"/>
      <c r="AI80" s="33">
        <v>8</v>
      </c>
      <c r="AJ80" s="21" t="s">
        <v>49</v>
      </c>
      <c r="AK80" s="37" t="s">
        <v>46</v>
      </c>
      <c r="AL80" s="1"/>
      <c r="AM80" s="26">
        <v>8</v>
      </c>
      <c r="AN80" s="30" t="s">
        <v>43</v>
      </c>
      <c r="AO80" s="28">
        <f t="shared" si="5"/>
        <v>8</v>
      </c>
      <c r="AP80" s="1"/>
      <c r="AQ80" s="26">
        <v>8</v>
      </c>
      <c r="AR80" s="30" t="s">
        <v>44</v>
      </c>
      <c r="AS80" s="28">
        <f t="shared" si="6"/>
        <v>0</v>
      </c>
      <c r="AT80" s="1"/>
      <c r="AU80" s="34">
        <v>8</v>
      </c>
      <c r="AV80" s="30" t="s">
        <v>45</v>
      </c>
      <c r="AW80" s="69" t="s">
        <v>50</v>
      </c>
      <c r="AX80" s="35"/>
      <c r="BA80" s="48"/>
      <c r="BB80" s="124"/>
    </row>
    <row r="81" spans="1:54" s="25" customFormat="1" ht="9.75" customHeight="1">
      <c r="A81" s="586"/>
      <c r="B81" s="177"/>
      <c r="C81" s="26">
        <v>9</v>
      </c>
      <c r="D81" s="27" t="s">
        <v>52</v>
      </c>
      <c r="E81" s="28">
        <f t="shared" si="7"/>
        <v>8</v>
      </c>
      <c r="F81" s="1"/>
      <c r="G81" s="26">
        <v>9</v>
      </c>
      <c r="H81" s="27" t="s">
        <v>47</v>
      </c>
      <c r="I81" s="28">
        <f t="shared" si="8"/>
        <v>0</v>
      </c>
      <c r="J81" s="1"/>
      <c r="K81" s="26">
        <v>9</v>
      </c>
      <c r="L81" s="30" t="s">
        <v>48</v>
      </c>
      <c r="M81" s="28">
        <f t="shared" si="10"/>
        <v>8</v>
      </c>
      <c r="N81" s="1"/>
      <c r="O81" s="26">
        <v>9</v>
      </c>
      <c r="P81" s="30" t="s">
        <v>52</v>
      </c>
      <c r="Q81" s="28">
        <f t="shared" si="11"/>
        <v>8</v>
      </c>
      <c r="R81" s="1"/>
      <c r="S81" s="26">
        <v>9</v>
      </c>
      <c r="T81" s="30" t="s">
        <v>49</v>
      </c>
      <c r="U81" s="28">
        <f t="shared" si="12"/>
        <v>7.5</v>
      </c>
      <c r="V81" s="1"/>
      <c r="W81" s="26">
        <v>9</v>
      </c>
      <c r="X81" s="30" t="s">
        <v>43</v>
      </c>
      <c r="Y81" s="28">
        <f t="shared" si="2"/>
        <v>8</v>
      </c>
      <c r="Z81" s="1"/>
      <c r="AA81" s="26">
        <v>9</v>
      </c>
      <c r="AB81" s="30" t="s">
        <v>43</v>
      </c>
      <c r="AC81" s="28">
        <f t="shared" si="3"/>
        <v>8</v>
      </c>
      <c r="AD81" s="1"/>
      <c r="AE81" s="26">
        <v>9</v>
      </c>
      <c r="AF81" s="30" t="s">
        <v>47</v>
      </c>
      <c r="AG81" s="28">
        <f t="shared" si="4"/>
        <v>0</v>
      </c>
      <c r="AH81" s="1"/>
      <c r="AI81" s="26">
        <v>9</v>
      </c>
      <c r="AJ81" s="21" t="s">
        <v>45</v>
      </c>
      <c r="AK81" s="28">
        <f t="shared" si="9"/>
        <v>7.5</v>
      </c>
      <c r="AL81" s="1"/>
      <c r="AM81" s="26">
        <v>9</v>
      </c>
      <c r="AN81" s="30" t="s">
        <v>52</v>
      </c>
      <c r="AO81" s="28">
        <f t="shared" si="5"/>
        <v>8</v>
      </c>
      <c r="AP81" s="1"/>
      <c r="AQ81" s="34">
        <v>9</v>
      </c>
      <c r="AR81" s="30" t="s">
        <v>47</v>
      </c>
      <c r="AS81" s="28">
        <f t="shared" si="6"/>
        <v>0</v>
      </c>
      <c r="AT81" s="1"/>
      <c r="AU81" s="34">
        <v>9</v>
      </c>
      <c r="AV81" s="30" t="s">
        <v>48</v>
      </c>
      <c r="AW81" s="69" t="s">
        <v>50</v>
      </c>
      <c r="AX81" s="35"/>
      <c r="BA81" s="48"/>
      <c r="BB81" s="124"/>
    </row>
    <row r="82" spans="1:54" s="25" customFormat="1" ht="9.75" customHeight="1">
      <c r="A82" s="586"/>
      <c r="B82" s="177"/>
      <c r="C82" s="26">
        <v>10</v>
      </c>
      <c r="D82" s="27" t="s">
        <v>44</v>
      </c>
      <c r="E82" s="28">
        <f t="shared" si="7"/>
        <v>0</v>
      </c>
      <c r="F82" s="1"/>
      <c r="G82" s="26">
        <v>10</v>
      </c>
      <c r="H82" s="27" t="s">
        <v>49</v>
      </c>
      <c r="I82" s="28">
        <f t="shared" si="8"/>
        <v>7.5</v>
      </c>
      <c r="J82" s="1"/>
      <c r="K82" s="26">
        <v>10</v>
      </c>
      <c r="L82" s="30" t="s">
        <v>43</v>
      </c>
      <c r="M82" s="28">
        <f t="shared" si="10"/>
        <v>8</v>
      </c>
      <c r="N82" s="1"/>
      <c r="O82" s="26">
        <v>10</v>
      </c>
      <c r="P82" s="30" t="s">
        <v>44</v>
      </c>
      <c r="Q82" s="28">
        <f t="shared" si="11"/>
        <v>0</v>
      </c>
      <c r="R82" s="1"/>
      <c r="S82" s="26">
        <v>10</v>
      </c>
      <c r="T82" s="30" t="s">
        <v>45</v>
      </c>
      <c r="U82" s="28">
        <f t="shared" si="12"/>
        <v>7.5</v>
      </c>
      <c r="V82" s="1"/>
      <c r="W82" s="26">
        <v>10</v>
      </c>
      <c r="X82" s="30" t="s">
        <v>52</v>
      </c>
      <c r="Y82" s="28">
        <f t="shared" si="2"/>
        <v>8</v>
      </c>
      <c r="Z82" s="1"/>
      <c r="AA82" s="26">
        <v>10</v>
      </c>
      <c r="AB82" s="30" t="s">
        <v>52</v>
      </c>
      <c r="AC82" s="28">
        <f t="shared" si="3"/>
        <v>8</v>
      </c>
      <c r="AD82" s="1"/>
      <c r="AE82" s="26">
        <v>10</v>
      </c>
      <c r="AF82" s="30" t="s">
        <v>49</v>
      </c>
      <c r="AG82" s="28">
        <f t="shared" si="4"/>
        <v>7.5</v>
      </c>
      <c r="AH82" s="1"/>
      <c r="AI82" s="26">
        <v>10</v>
      </c>
      <c r="AJ82" s="21" t="s">
        <v>48</v>
      </c>
      <c r="AK82" s="28">
        <f t="shared" si="9"/>
        <v>8</v>
      </c>
      <c r="AL82" s="1"/>
      <c r="AM82" s="26">
        <v>10</v>
      </c>
      <c r="AN82" s="30" t="s">
        <v>44</v>
      </c>
      <c r="AO82" s="28">
        <f t="shared" si="5"/>
        <v>0</v>
      </c>
      <c r="AP82" s="1"/>
      <c r="AQ82" s="34">
        <v>10</v>
      </c>
      <c r="AR82" s="30" t="s">
        <v>49</v>
      </c>
      <c r="AS82" s="28">
        <f t="shared" si="6"/>
        <v>7.5</v>
      </c>
      <c r="AT82" s="1"/>
      <c r="AU82" s="34">
        <v>10</v>
      </c>
      <c r="AV82" s="30" t="s">
        <v>43</v>
      </c>
      <c r="AW82" s="69" t="s">
        <v>50</v>
      </c>
      <c r="AX82" s="35"/>
      <c r="BA82" s="48"/>
      <c r="BB82" s="124"/>
    </row>
    <row r="83" spans="1:54" s="25" customFormat="1" ht="9.75" customHeight="1">
      <c r="A83" s="586"/>
      <c r="B83" s="177"/>
      <c r="C83" s="26">
        <v>11</v>
      </c>
      <c r="D83" s="27" t="s">
        <v>47</v>
      </c>
      <c r="E83" s="28">
        <f t="shared" si="7"/>
        <v>0</v>
      </c>
      <c r="F83" s="1"/>
      <c r="G83" s="26">
        <v>11</v>
      </c>
      <c r="H83" s="27" t="s">
        <v>45</v>
      </c>
      <c r="I83" s="28">
        <f t="shared" si="8"/>
        <v>7.5</v>
      </c>
      <c r="J83" s="1"/>
      <c r="K83" s="33">
        <v>11</v>
      </c>
      <c r="L83" s="30" t="s">
        <v>52</v>
      </c>
      <c r="M83" s="37" t="s">
        <v>46</v>
      </c>
      <c r="N83" s="1"/>
      <c r="O83" s="26">
        <v>11</v>
      </c>
      <c r="P83" s="30" t="s">
        <v>47</v>
      </c>
      <c r="Q83" s="28">
        <f t="shared" si="11"/>
        <v>0</v>
      </c>
      <c r="R83" s="1"/>
      <c r="S83" s="26">
        <v>11</v>
      </c>
      <c r="T83" s="30" t="s">
        <v>48</v>
      </c>
      <c r="U83" s="28">
        <f t="shared" si="12"/>
        <v>8</v>
      </c>
      <c r="V83" s="1"/>
      <c r="W83" s="26">
        <v>11</v>
      </c>
      <c r="X83" s="30" t="s">
        <v>44</v>
      </c>
      <c r="Y83" s="28">
        <f t="shared" si="2"/>
        <v>0</v>
      </c>
      <c r="Z83" s="1"/>
      <c r="AA83" s="26">
        <v>11</v>
      </c>
      <c r="AB83" s="30" t="s">
        <v>44</v>
      </c>
      <c r="AC83" s="28">
        <f t="shared" si="3"/>
        <v>0</v>
      </c>
      <c r="AD83" s="1"/>
      <c r="AE83" s="26">
        <v>11</v>
      </c>
      <c r="AF83" s="30" t="s">
        <v>45</v>
      </c>
      <c r="AG83" s="28">
        <f t="shared" si="4"/>
        <v>7.5</v>
      </c>
      <c r="AH83" s="1"/>
      <c r="AI83" s="26">
        <v>11</v>
      </c>
      <c r="AJ83" s="21" t="s">
        <v>43</v>
      </c>
      <c r="AK83" s="28">
        <f t="shared" si="9"/>
        <v>8</v>
      </c>
      <c r="AL83" s="1"/>
      <c r="AM83" s="26">
        <v>11</v>
      </c>
      <c r="AN83" s="30" t="s">
        <v>47</v>
      </c>
      <c r="AO83" s="28">
        <f t="shared" si="5"/>
        <v>0</v>
      </c>
      <c r="AP83" s="1"/>
      <c r="AQ83" s="34">
        <v>11</v>
      </c>
      <c r="AR83" s="30" t="s">
        <v>45</v>
      </c>
      <c r="AS83" s="70" t="s">
        <v>53</v>
      </c>
      <c r="AT83" s="1"/>
      <c r="AU83" s="34">
        <v>11</v>
      </c>
      <c r="AV83" s="30" t="s">
        <v>52</v>
      </c>
      <c r="AW83" s="69" t="s">
        <v>50</v>
      </c>
      <c r="AX83" s="35"/>
      <c r="BA83" s="48"/>
      <c r="BB83" s="124"/>
    </row>
    <row r="84" spans="1:54" s="25" customFormat="1" ht="9.75" customHeight="1">
      <c r="A84" s="586"/>
      <c r="B84" s="177"/>
      <c r="C84" s="26">
        <v>12</v>
      </c>
      <c r="D84" s="27" t="s">
        <v>49</v>
      </c>
      <c r="E84" s="28">
        <f t="shared" si="7"/>
        <v>7.5</v>
      </c>
      <c r="F84" s="1"/>
      <c r="G84" s="26">
        <v>12</v>
      </c>
      <c r="H84" s="27" t="s">
        <v>48</v>
      </c>
      <c r="I84" s="28">
        <f t="shared" si="8"/>
        <v>8</v>
      </c>
      <c r="J84" s="1"/>
      <c r="K84" s="26">
        <v>12</v>
      </c>
      <c r="L84" s="30" t="s">
        <v>44</v>
      </c>
      <c r="M84" s="28">
        <f t="shared" si="10"/>
        <v>0</v>
      </c>
      <c r="N84" s="1"/>
      <c r="O84" s="26">
        <v>12</v>
      </c>
      <c r="P84" s="30" t="s">
        <v>49</v>
      </c>
      <c r="Q84" s="28">
        <f t="shared" si="11"/>
        <v>7.5</v>
      </c>
      <c r="R84" s="1"/>
      <c r="S84" s="26">
        <v>12</v>
      </c>
      <c r="T84" s="30" t="s">
        <v>43</v>
      </c>
      <c r="U84" s="28">
        <f t="shared" si="12"/>
        <v>8</v>
      </c>
      <c r="V84" s="1"/>
      <c r="W84" s="26">
        <v>12</v>
      </c>
      <c r="X84" s="30" t="s">
        <v>47</v>
      </c>
      <c r="Y84" s="28">
        <f t="shared" si="2"/>
        <v>0</v>
      </c>
      <c r="Z84" s="1"/>
      <c r="AA84" s="26">
        <v>12</v>
      </c>
      <c r="AB84" s="30" t="s">
        <v>47</v>
      </c>
      <c r="AC84" s="28">
        <f t="shared" si="3"/>
        <v>0</v>
      </c>
      <c r="AD84" s="1"/>
      <c r="AE84" s="26">
        <v>12</v>
      </c>
      <c r="AF84" s="30" t="s">
        <v>48</v>
      </c>
      <c r="AG84" s="28">
        <f t="shared" si="4"/>
        <v>8</v>
      </c>
      <c r="AH84" s="1"/>
      <c r="AI84" s="26">
        <v>12</v>
      </c>
      <c r="AJ84" s="21" t="s">
        <v>52</v>
      </c>
      <c r="AK84" s="28">
        <f t="shared" si="9"/>
        <v>8</v>
      </c>
      <c r="AL84" s="1"/>
      <c r="AM84" s="26">
        <v>12</v>
      </c>
      <c r="AN84" s="30" t="s">
        <v>49</v>
      </c>
      <c r="AO84" s="28">
        <f t="shared" si="5"/>
        <v>7.5</v>
      </c>
      <c r="AP84" s="1"/>
      <c r="AQ84" s="34">
        <v>12</v>
      </c>
      <c r="AR84" s="30" t="s">
        <v>48</v>
      </c>
      <c r="AS84" s="70" t="s">
        <v>53</v>
      </c>
      <c r="AT84" s="1"/>
      <c r="AU84" s="34">
        <v>12</v>
      </c>
      <c r="AV84" s="30" t="s">
        <v>44</v>
      </c>
      <c r="AW84" s="69" t="s">
        <v>50</v>
      </c>
      <c r="AX84" s="35"/>
      <c r="BA84" s="48"/>
      <c r="BB84" s="124"/>
    </row>
    <row r="85" spans="1:54" s="25" customFormat="1" ht="9.75" customHeight="1">
      <c r="A85" s="586"/>
      <c r="B85" s="177"/>
      <c r="C85" s="26">
        <v>13</v>
      </c>
      <c r="D85" s="27" t="s">
        <v>45</v>
      </c>
      <c r="E85" s="28">
        <f t="shared" si="7"/>
        <v>7.5</v>
      </c>
      <c r="F85" s="1"/>
      <c r="G85" s="26">
        <v>13</v>
      </c>
      <c r="H85" s="27" t="s">
        <v>43</v>
      </c>
      <c r="I85" s="28">
        <f t="shared" si="8"/>
        <v>8</v>
      </c>
      <c r="J85" s="1"/>
      <c r="K85" s="26">
        <v>13</v>
      </c>
      <c r="L85" s="30" t="s">
        <v>47</v>
      </c>
      <c r="M85" s="28">
        <f t="shared" si="10"/>
        <v>0</v>
      </c>
      <c r="N85" s="1"/>
      <c r="O85" s="26">
        <v>13</v>
      </c>
      <c r="P85" s="30" t="s">
        <v>45</v>
      </c>
      <c r="Q85" s="28">
        <f t="shared" si="11"/>
        <v>7.5</v>
      </c>
      <c r="R85" s="1"/>
      <c r="S85" s="26">
        <v>13</v>
      </c>
      <c r="T85" s="30" t="s">
        <v>52</v>
      </c>
      <c r="U85" s="28">
        <f t="shared" si="12"/>
        <v>8</v>
      </c>
      <c r="V85" s="1"/>
      <c r="W85" s="26">
        <v>13</v>
      </c>
      <c r="X85" s="30" t="s">
        <v>49</v>
      </c>
      <c r="Y85" s="28">
        <f t="shared" si="2"/>
        <v>7.5</v>
      </c>
      <c r="Z85" s="1"/>
      <c r="AA85" s="26">
        <v>13</v>
      </c>
      <c r="AB85" s="30" t="s">
        <v>49</v>
      </c>
      <c r="AC85" s="28">
        <f t="shared" si="3"/>
        <v>7.5</v>
      </c>
      <c r="AD85" s="1"/>
      <c r="AE85" s="26">
        <v>13</v>
      </c>
      <c r="AF85" s="30" t="s">
        <v>43</v>
      </c>
      <c r="AG85" s="28">
        <f t="shared" si="4"/>
        <v>8</v>
      </c>
      <c r="AH85" s="1"/>
      <c r="AI85" s="26">
        <v>13</v>
      </c>
      <c r="AJ85" s="21" t="s">
        <v>44</v>
      </c>
      <c r="AK85" s="28">
        <f t="shared" si="9"/>
        <v>0</v>
      </c>
      <c r="AL85" s="1"/>
      <c r="AM85" s="26">
        <v>13</v>
      </c>
      <c r="AN85" s="30" t="s">
        <v>45</v>
      </c>
      <c r="AO85" s="28">
        <f t="shared" si="5"/>
        <v>7.5</v>
      </c>
      <c r="AP85" s="1"/>
      <c r="AQ85" s="34">
        <v>13</v>
      </c>
      <c r="AR85" s="30" t="s">
        <v>43</v>
      </c>
      <c r="AS85" s="70" t="s">
        <v>53</v>
      </c>
      <c r="AT85" s="1"/>
      <c r="AU85" s="34">
        <v>13</v>
      </c>
      <c r="AV85" s="30" t="s">
        <v>47</v>
      </c>
      <c r="AW85" s="28">
        <f t="shared" si="13"/>
        <v>0</v>
      </c>
      <c r="AX85" s="35"/>
      <c r="BA85" s="48"/>
      <c r="BB85" s="124"/>
    </row>
    <row r="86" spans="1:54" s="25" customFormat="1" ht="9.75" customHeight="1">
      <c r="A86" s="586"/>
      <c r="B86" s="177"/>
      <c r="C86" s="26">
        <v>14</v>
      </c>
      <c r="D86" s="27" t="s">
        <v>48</v>
      </c>
      <c r="E86" s="28">
        <f t="shared" si="7"/>
        <v>8</v>
      </c>
      <c r="F86" s="1"/>
      <c r="G86" s="26">
        <v>14</v>
      </c>
      <c r="H86" s="27" t="s">
        <v>52</v>
      </c>
      <c r="I86" s="28">
        <f t="shared" si="8"/>
        <v>8</v>
      </c>
      <c r="J86" s="1"/>
      <c r="K86" s="26">
        <v>14</v>
      </c>
      <c r="L86" s="30" t="s">
        <v>49</v>
      </c>
      <c r="M86" s="28">
        <f t="shared" si="10"/>
        <v>7.5</v>
      </c>
      <c r="N86" s="1"/>
      <c r="O86" s="26">
        <v>14</v>
      </c>
      <c r="P86" s="30" t="s">
        <v>48</v>
      </c>
      <c r="Q86" s="28">
        <f t="shared" si="11"/>
        <v>8</v>
      </c>
      <c r="R86" s="1"/>
      <c r="S86" s="26">
        <v>14</v>
      </c>
      <c r="T86" s="30" t="s">
        <v>44</v>
      </c>
      <c r="U86" s="28">
        <f t="shared" si="12"/>
        <v>0</v>
      </c>
      <c r="V86" s="1"/>
      <c r="W86" s="26">
        <v>14</v>
      </c>
      <c r="X86" s="30" t="s">
        <v>45</v>
      </c>
      <c r="Y86" s="28">
        <f t="shared" si="2"/>
        <v>7.5</v>
      </c>
      <c r="Z86" s="1"/>
      <c r="AA86" s="26">
        <v>14</v>
      </c>
      <c r="AB86" s="30" t="s">
        <v>45</v>
      </c>
      <c r="AC86" s="28">
        <f t="shared" si="3"/>
        <v>7.5</v>
      </c>
      <c r="AD86" s="1"/>
      <c r="AE86" s="26">
        <v>14</v>
      </c>
      <c r="AF86" s="30" t="s">
        <v>52</v>
      </c>
      <c r="AG86" s="28">
        <f t="shared" si="4"/>
        <v>8</v>
      </c>
      <c r="AH86" s="1"/>
      <c r="AI86" s="26">
        <v>13</v>
      </c>
      <c r="AJ86" s="21" t="s">
        <v>47</v>
      </c>
      <c r="AK86" s="28">
        <f t="shared" si="9"/>
        <v>0</v>
      </c>
      <c r="AL86" s="1"/>
      <c r="AM86" s="26">
        <v>14</v>
      </c>
      <c r="AN86" s="30" t="s">
        <v>48</v>
      </c>
      <c r="AO86" s="28">
        <f t="shared" si="5"/>
        <v>8</v>
      </c>
      <c r="AP86" s="1"/>
      <c r="AQ86" s="33">
        <v>14</v>
      </c>
      <c r="AR86" s="30" t="s">
        <v>52</v>
      </c>
      <c r="AS86" s="37" t="s">
        <v>46</v>
      </c>
      <c r="AT86" s="1"/>
      <c r="AU86" s="34">
        <v>14</v>
      </c>
      <c r="AV86" s="30" t="s">
        <v>49</v>
      </c>
      <c r="AW86" s="69" t="s">
        <v>50</v>
      </c>
      <c r="AX86" s="35"/>
      <c r="BA86" s="48"/>
      <c r="BB86" s="124"/>
    </row>
    <row r="87" spans="1:54" s="25" customFormat="1" ht="9.75" customHeight="1">
      <c r="A87" s="586"/>
      <c r="B87" s="177"/>
      <c r="C87" s="26">
        <v>15</v>
      </c>
      <c r="D87" s="27" t="s">
        <v>43</v>
      </c>
      <c r="E87" s="28">
        <f t="shared" si="7"/>
        <v>8</v>
      </c>
      <c r="F87" s="1"/>
      <c r="G87" s="26">
        <v>15</v>
      </c>
      <c r="H87" s="27" t="s">
        <v>44</v>
      </c>
      <c r="I87" s="28">
        <f t="shared" si="8"/>
        <v>0</v>
      </c>
      <c r="J87" s="1"/>
      <c r="K87" s="26">
        <v>15</v>
      </c>
      <c r="L87" s="30" t="s">
        <v>45</v>
      </c>
      <c r="M87" s="28">
        <f t="shared" si="10"/>
        <v>7.5</v>
      </c>
      <c r="N87" s="1"/>
      <c r="O87" s="26">
        <v>15</v>
      </c>
      <c r="P87" s="30" t="s">
        <v>43</v>
      </c>
      <c r="Q87" s="28">
        <f t="shared" si="11"/>
        <v>8</v>
      </c>
      <c r="R87" s="1"/>
      <c r="S87" s="26">
        <v>15</v>
      </c>
      <c r="T87" s="30" t="s">
        <v>47</v>
      </c>
      <c r="U87" s="28">
        <f t="shared" si="12"/>
        <v>0</v>
      </c>
      <c r="V87" s="1"/>
      <c r="W87" s="26">
        <v>15</v>
      </c>
      <c r="X87" s="30" t="s">
        <v>48</v>
      </c>
      <c r="Y87" s="28">
        <f t="shared" si="2"/>
        <v>8</v>
      </c>
      <c r="Z87" s="1"/>
      <c r="AA87" s="26">
        <v>15</v>
      </c>
      <c r="AB87" s="30" t="s">
        <v>48</v>
      </c>
      <c r="AC87" s="28">
        <f t="shared" si="3"/>
        <v>8</v>
      </c>
      <c r="AD87" s="1"/>
      <c r="AE87" s="26">
        <v>15</v>
      </c>
      <c r="AF87" s="30" t="s">
        <v>44</v>
      </c>
      <c r="AG87" s="28">
        <f t="shared" si="4"/>
        <v>0</v>
      </c>
      <c r="AH87" s="1"/>
      <c r="AI87" s="26">
        <v>15</v>
      </c>
      <c r="AJ87" s="21" t="s">
        <v>49</v>
      </c>
      <c r="AK87" s="28">
        <f t="shared" si="9"/>
        <v>7.5</v>
      </c>
      <c r="AL87" s="1"/>
      <c r="AM87" s="26">
        <v>15</v>
      </c>
      <c r="AN87" s="30" t="s">
        <v>43</v>
      </c>
      <c r="AO87" s="28">
        <f t="shared" si="5"/>
        <v>8</v>
      </c>
      <c r="AP87" s="1"/>
      <c r="AQ87" s="34">
        <v>15</v>
      </c>
      <c r="AR87" s="30" t="s">
        <v>44</v>
      </c>
      <c r="AS87" s="28">
        <f t="shared" si="6"/>
        <v>0</v>
      </c>
      <c r="AT87" s="1"/>
      <c r="AU87" s="33">
        <v>15</v>
      </c>
      <c r="AV87" s="30" t="s">
        <v>45</v>
      </c>
      <c r="AW87" s="37" t="s">
        <v>46</v>
      </c>
      <c r="AX87" s="35"/>
      <c r="BA87" s="48"/>
      <c r="BB87" s="124"/>
    </row>
    <row r="88" spans="1:54" s="25" customFormat="1" ht="9.75" customHeight="1">
      <c r="A88" s="586"/>
      <c r="B88" s="177"/>
      <c r="C88" s="26">
        <v>16</v>
      </c>
      <c r="D88" s="27" t="s">
        <v>52</v>
      </c>
      <c r="E88" s="28">
        <f t="shared" si="7"/>
        <v>8</v>
      </c>
      <c r="F88" s="1"/>
      <c r="G88" s="26">
        <v>16</v>
      </c>
      <c r="H88" s="27" t="s">
        <v>47</v>
      </c>
      <c r="I88" s="28">
        <f t="shared" si="8"/>
        <v>0</v>
      </c>
      <c r="J88" s="1"/>
      <c r="K88" s="26">
        <v>16</v>
      </c>
      <c r="L88" s="30" t="s">
        <v>48</v>
      </c>
      <c r="M88" s="28">
        <f t="shared" si="10"/>
        <v>8</v>
      </c>
      <c r="N88" s="1"/>
      <c r="O88" s="26">
        <v>16</v>
      </c>
      <c r="P88" s="30" t="s">
        <v>52</v>
      </c>
      <c r="Q88" s="28">
        <f t="shared" si="11"/>
        <v>8</v>
      </c>
      <c r="R88" s="1"/>
      <c r="S88" s="26">
        <v>16</v>
      </c>
      <c r="T88" s="30" t="s">
        <v>49</v>
      </c>
      <c r="U88" s="28">
        <f t="shared" si="12"/>
        <v>7.5</v>
      </c>
      <c r="V88" s="1"/>
      <c r="W88" s="26">
        <v>16</v>
      </c>
      <c r="X88" s="30" t="s">
        <v>43</v>
      </c>
      <c r="Y88" s="28">
        <f t="shared" si="2"/>
        <v>8</v>
      </c>
      <c r="Z88" s="1"/>
      <c r="AA88" s="26">
        <v>16</v>
      </c>
      <c r="AB88" s="30" t="s">
        <v>43</v>
      </c>
      <c r="AC88" s="28">
        <f t="shared" si="3"/>
        <v>8</v>
      </c>
      <c r="AD88" s="1"/>
      <c r="AE88" s="34">
        <v>16</v>
      </c>
      <c r="AF88" s="30" t="s">
        <v>47</v>
      </c>
      <c r="AG88" s="28">
        <f t="shared" si="4"/>
        <v>0</v>
      </c>
      <c r="AH88" s="1"/>
      <c r="AI88" s="26">
        <v>16</v>
      </c>
      <c r="AJ88" s="21" t="s">
        <v>45</v>
      </c>
      <c r="AK88" s="28">
        <f t="shared" si="9"/>
        <v>7.5</v>
      </c>
      <c r="AL88" s="1"/>
      <c r="AM88" s="26">
        <v>16</v>
      </c>
      <c r="AN88" s="30" t="s">
        <v>52</v>
      </c>
      <c r="AO88" s="28">
        <f t="shared" si="5"/>
        <v>8</v>
      </c>
      <c r="AP88" s="1"/>
      <c r="AQ88" s="34">
        <v>16</v>
      </c>
      <c r="AR88" s="30" t="s">
        <v>47</v>
      </c>
      <c r="AS88" s="28">
        <f t="shared" si="6"/>
        <v>0</v>
      </c>
      <c r="AT88" s="1"/>
      <c r="AU88" s="34">
        <v>16</v>
      </c>
      <c r="AV88" s="30" t="s">
        <v>48</v>
      </c>
      <c r="AW88" s="69" t="s">
        <v>50</v>
      </c>
      <c r="AX88" s="35"/>
      <c r="BA88" s="48"/>
      <c r="BB88" s="124"/>
    </row>
    <row r="89" spans="1:54" s="25" customFormat="1" ht="9.75" customHeight="1">
      <c r="A89" s="586"/>
      <c r="B89" s="177"/>
      <c r="C89" s="26">
        <v>17</v>
      </c>
      <c r="D89" s="27" t="s">
        <v>44</v>
      </c>
      <c r="E89" s="28">
        <f t="shared" si="7"/>
        <v>0</v>
      </c>
      <c r="F89" s="1"/>
      <c r="G89" s="26">
        <v>17</v>
      </c>
      <c r="H89" s="27" t="s">
        <v>49</v>
      </c>
      <c r="I89" s="28">
        <f t="shared" si="8"/>
        <v>7.5</v>
      </c>
      <c r="J89" s="1"/>
      <c r="K89" s="26">
        <v>17</v>
      </c>
      <c r="L89" s="30" t="s">
        <v>43</v>
      </c>
      <c r="M89" s="28">
        <f t="shared" si="10"/>
        <v>8</v>
      </c>
      <c r="N89" s="1"/>
      <c r="O89" s="26">
        <v>17</v>
      </c>
      <c r="P89" s="30" t="s">
        <v>44</v>
      </c>
      <c r="Q89" s="28">
        <f t="shared" si="11"/>
        <v>0</v>
      </c>
      <c r="R89" s="1"/>
      <c r="S89" s="26">
        <v>17</v>
      </c>
      <c r="T89" s="30" t="s">
        <v>45</v>
      </c>
      <c r="U89" s="28">
        <f t="shared" si="12"/>
        <v>7.5</v>
      </c>
      <c r="V89" s="1"/>
      <c r="W89" s="26">
        <v>17</v>
      </c>
      <c r="X89" s="30" t="s">
        <v>52</v>
      </c>
      <c r="Y89" s="28">
        <f t="shared" si="2"/>
        <v>8</v>
      </c>
      <c r="Z89" s="1"/>
      <c r="AA89" s="26">
        <v>17</v>
      </c>
      <c r="AB89" s="30" t="s">
        <v>52</v>
      </c>
      <c r="AC89" s="28">
        <f t="shared" si="3"/>
        <v>8</v>
      </c>
      <c r="AD89" s="1"/>
      <c r="AE89" s="33">
        <v>17</v>
      </c>
      <c r="AF89" s="38" t="s">
        <v>49</v>
      </c>
      <c r="AG89" s="37" t="s">
        <v>46</v>
      </c>
      <c r="AH89" s="1"/>
      <c r="AI89" s="26">
        <v>17</v>
      </c>
      <c r="AJ89" s="21" t="s">
        <v>48</v>
      </c>
      <c r="AK89" s="28">
        <f t="shared" si="9"/>
        <v>8</v>
      </c>
      <c r="AL89" s="1"/>
      <c r="AM89" s="26">
        <v>17</v>
      </c>
      <c r="AN89" s="30" t="s">
        <v>44</v>
      </c>
      <c r="AO89" s="28">
        <f t="shared" si="5"/>
        <v>0</v>
      </c>
      <c r="AP89" s="1"/>
      <c r="AQ89" s="34">
        <v>17</v>
      </c>
      <c r="AR89" s="30" t="s">
        <v>49</v>
      </c>
      <c r="AS89" s="70" t="s">
        <v>53</v>
      </c>
      <c r="AT89" s="1"/>
      <c r="AU89" s="34">
        <v>17</v>
      </c>
      <c r="AV89" s="30" t="s">
        <v>43</v>
      </c>
      <c r="AW89" s="69" t="s">
        <v>50</v>
      </c>
      <c r="AX89" s="35"/>
      <c r="BA89" s="48"/>
      <c r="BB89" s="124"/>
    </row>
    <row r="90" spans="1:54" s="25" customFormat="1" ht="9.75" customHeight="1">
      <c r="A90" s="586"/>
      <c r="B90" s="177"/>
      <c r="C90" s="26">
        <v>18</v>
      </c>
      <c r="D90" s="27" t="s">
        <v>47</v>
      </c>
      <c r="E90" s="28">
        <f t="shared" si="7"/>
        <v>0</v>
      </c>
      <c r="F90" s="1"/>
      <c r="G90" s="26">
        <v>18</v>
      </c>
      <c r="H90" s="27" t="s">
        <v>45</v>
      </c>
      <c r="I90" s="28">
        <f t="shared" si="8"/>
        <v>7.5</v>
      </c>
      <c r="J90" s="1"/>
      <c r="K90" s="26">
        <v>18</v>
      </c>
      <c r="L90" s="30" t="s">
        <v>52</v>
      </c>
      <c r="M90" s="28">
        <f t="shared" si="10"/>
        <v>8</v>
      </c>
      <c r="N90" s="1"/>
      <c r="O90" s="34">
        <v>18</v>
      </c>
      <c r="P90" s="30" t="s">
        <v>47</v>
      </c>
      <c r="Q90" s="28">
        <f t="shared" si="11"/>
        <v>0</v>
      </c>
      <c r="R90" s="1"/>
      <c r="S90" s="26">
        <v>18</v>
      </c>
      <c r="T90" s="30" t="s">
        <v>48</v>
      </c>
      <c r="U90" s="28">
        <f t="shared" si="12"/>
        <v>8</v>
      </c>
      <c r="V90" s="1"/>
      <c r="W90" s="26">
        <v>18</v>
      </c>
      <c r="X90" s="30" t="s">
        <v>44</v>
      </c>
      <c r="Y90" s="28">
        <f t="shared" si="2"/>
        <v>0</v>
      </c>
      <c r="Z90" s="1"/>
      <c r="AA90" s="26">
        <v>18</v>
      </c>
      <c r="AB90" s="30" t="s">
        <v>44</v>
      </c>
      <c r="AC90" s="28">
        <f t="shared" si="3"/>
        <v>0</v>
      </c>
      <c r="AD90" s="1"/>
      <c r="AE90" s="34">
        <v>18</v>
      </c>
      <c r="AF90" s="30" t="s">
        <v>45</v>
      </c>
      <c r="AG90" s="69" t="s">
        <v>50</v>
      </c>
      <c r="AH90" s="1"/>
      <c r="AI90" s="26">
        <v>18</v>
      </c>
      <c r="AJ90" s="21" t="s">
        <v>43</v>
      </c>
      <c r="AK90" s="28">
        <f t="shared" si="9"/>
        <v>8</v>
      </c>
      <c r="AL90" s="1"/>
      <c r="AM90" s="26">
        <v>18</v>
      </c>
      <c r="AN90" s="30" t="s">
        <v>47</v>
      </c>
      <c r="AO90" s="28">
        <f t="shared" si="5"/>
        <v>0</v>
      </c>
      <c r="AP90" s="1"/>
      <c r="AQ90" s="34">
        <v>18</v>
      </c>
      <c r="AR90" s="30" t="s">
        <v>45</v>
      </c>
      <c r="AS90" s="70" t="s">
        <v>53</v>
      </c>
      <c r="AT90" s="1"/>
      <c r="AU90" s="34">
        <v>18</v>
      </c>
      <c r="AV90" s="30" t="s">
        <v>52</v>
      </c>
      <c r="AW90" s="69" t="s">
        <v>50</v>
      </c>
      <c r="AX90" s="35"/>
      <c r="BA90" s="48"/>
      <c r="BB90" s="124"/>
    </row>
    <row r="91" spans="1:54" s="25" customFormat="1" ht="9.75" customHeight="1">
      <c r="A91" s="586"/>
      <c r="B91" s="177"/>
      <c r="C91" s="26">
        <v>19</v>
      </c>
      <c r="D91" s="27" t="s">
        <v>49</v>
      </c>
      <c r="E91" s="28">
        <f t="shared" si="7"/>
        <v>7.5</v>
      </c>
      <c r="F91" s="1"/>
      <c r="G91" s="26">
        <v>19</v>
      </c>
      <c r="H91" s="27" t="s">
        <v>48</v>
      </c>
      <c r="I91" s="28">
        <f t="shared" si="8"/>
        <v>8</v>
      </c>
      <c r="J91" s="1"/>
      <c r="K91" s="26">
        <v>19</v>
      </c>
      <c r="L91" s="30" t="s">
        <v>44</v>
      </c>
      <c r="M91" s="28">
        <f t="shared" si="10"/>
        <v>0</v>
      </c>
      <c r="N91" s="1"/>
      <c r="O91" s="34">
        <v>19</v>
      </c>
      <c r="P91" s="30" t="s">
        <v>49</v>
      </c>
      <c r="Q91" s="28">
        <f t="shared" si="11"/>
        <v>7.5</v>
      </c>
      <c r="R91" s="1"/>
      <c r="S91" s="26">
        <v>19</v>
      </c>
      <c r="T91" s="30" t="s">
        <v>43</v>
      </c>
      <c r="U91" s="28">
        <f t="shared" si="12"/>
        <v>8</v>
      </c>
      <c r="V91" s="1"/>
      <c r="W91" s="34">
        <v>19</v>
      </c>
      <c r="X91" s="30" t="s">
        <v>47</v>
      </c>
      <c r="Y91" s="28">
        <f t="shared" si="2"/>
        <v>0</v>
      </c>
      <c r="Z91" s="1"/>
      <c r="AA91" s="26">
        <v>19</v>
      </c>
      <c r="AB91" s="30" t="s">
        <v>47</v>
      </c>
      <c r="AC91" s="28">
        <f t="shared" si="3"/>
        <v>0</v>
      </c>
      <c r="AD91" s="1"/>
      <c r="AE91" s="34">
        <v>19</v>
      </c>
      <c r="AF91" s="30" t="s">
        <v>48</v>
      </c>
      <c r="AG91" s="70" t="s">
        <v>53</v>
      </c>
      <c r="AH91" s="1"/>
      <c r="AI91" s="26">
        <v>19</v>
      </c>
      <c r="AJ91" s="21" t="s">
        <v>52</v>
      </c>
      <c r="AK91" s="28">
        <f t="shared" si="9"/>
        <v>8</v>
      </c>
      <c r="AL91" s="1"/>
      <c r="AM91" s="26">
        <v>19</v>
      </c>
      <c r="AN91" s="30" t="s">
        <v>49</v>
      </c>
      <c r="AO91" s="28">
        <f t="shared" si="5"/>
        <v>7.5</v>
      </c>
      <c r="AP91" s="1"/>
      <c r="AQ91" s="34">
        <v>19</v>
      </c>
      <c r="AR91" s="30" t="s">
        <v>48</v>
      </c>
      <c r="AS91" s="70" t="s">
        <v>53</v>
      </c>
      <c r="AT91" s="1"/>
      <c r="AU91" s="34">
        <v>19</v>
      </c>
      <c r="AV91" s="30" t="s">
        <v>44</v>
      </c>
      <c r="AW91" s="69" t="s">
        <v>50</v>
      </c>
      <c r="AX91" s="35"/>
      <c r="BA91" s="48"/>
      <c r="BB91" s="124"/>
    </row>
    <row r="92" spans="1:54" s="25" customFormat="1" ht="9.75" customHeight="1">
      <c r="A92" s="586"/>
      <c r="B92" s="177"/>
      <c r="C92" s="26">
        <v>20</v>
      </c>
      <c r="D92" s="27" t="s">
        <v>45</v>
      </c>
      <c r="E92" s="28">
        <f t="shared" si="7"/>
        <v>7.5</v>
      </c>
      <c r="F92" s="1"/>
      <c r="G92" s="34">
        <v>20</v>
      </c>
      <c r="H92" s="27" t="s">
        <v>43</v>
      </c>
      <c r="I92" s="69" t="s">
        <v>50</v>
      </c>
      <c r="J92" s="1"/>
      <c r="K92" s="26">
        <v>20</v>
      </c>
      <c r="L92" s="30" t="s">
        <v>47</v>
      </c>
      <c r="M92" s="28">
        <f t="shared" si="10"/>
        <v>0</v>
      </c>
      <c r="N92" s="1"/>
      <c r="O92" s="34">
        <v>20</v>
      </c>
      <c r="P92" s="30" t="s">
        <v>45</v>
      </c>
      <c r="Q92" s="69" t="s">
        <v>50</v>
      </c>
      <c r="R92" s="1"/>
      <c r="S92" s="26">
        <v>20</v>
      </c>
      <c r="T92" s="30" t="s">
        <v>52</v>
      </c>
      <c r="U92" s="28">
        <f t="shared" si="12"/>
        <v>8</v>
      </c>
      <c r="V92" s="1"/>
      <c r="W92" s="34">
        <v>20</v>
      </c>
      <c r="X92" s="30" t="s">
        <v>49</v>
      </c>
      <c r="Y92" s="69" t="s">
        <v>50</v>
      </c>
      <c r="Z92" s="1"/>
      <c r="AA92" s="26">
        <v>20</v>
      </c>
      <c r="AB92" s="30" t="s">
        <v>49</v>
      </c>
      <c r="AC92" s="28">
        <f t="shared" si="3"/>
        <v>7.5</v>
      </c>
      <c r="AD92" s="1"/>
      <c r="AE92" s="34">
        <v>20</v>
      </c>
      <c r="AF92" s="30" t="s">
        <v>43</v>
      </c>
      <c r="AG92" s="70" t="s">
        <v>53</v>
      </c>
      <c r="AH92" s="1"/>
      <c r="AI92" s="26">
        <v>20</v>
      </c>
      <c r="AJ92" s="21" t="s">
        <v>44</v>
      </c>
      <c r="AK92" s="28">
        <f t="shared" si="9"/>
        <v>0</v>
      </c>
      <c r="AL92" s="1"/>
      <c r="AM92" s="26">
        <v>20</v>
      </c>
      <c r="AN92" s="30" t="s">
        <v>45</v>
      </c>
      <c r="AO92" s="28">
        <f t="shared" si="5"/>
        <v>7.5</v>
      </c>
      <c r="AP92" s="1"/>
      <c r="AQ92" s="34">
        <v>20</v>
      </c>
      <c r="AR92" s="30" t="s">
        <v>43</v>
      </c>
      <c r="AS92" s="70" t="s">
        <v>53</v>
      </c>
      <c r="AT92" s="1"/>
      <c r="AU92" s="34">
        <v>20</v>
      </c>
      <c r="AV92" s="30" t="s">
        <v>47</v>
      </c>
      <c r="AW92" s="28">
        <f t="shared" si="13"/>
        <v>0</v>
      </c>
      <c r="AX92" s="35"/>
      <c r="BA92" s="48"/>
      <c r="BB92" s="124"/>
    </row>
    <row r="93" spans="1:54" s="25" customFormat="1" ht="9.75" customHeight="1">
      <c r="A93" s="586"/>
      <c r="B93" s="177"/>
      <c r="C93" s="26">
        <v>21</v>
      </c>
      <c r="D93" s="27" t="s">
        <v>48</v>
      </c>
      <c r="E93" s="28">
        <f t="shared" si="7"/>
        <v>8</v>
      </c>
      <c r="F93" s="1"/>
      <c r="G93" s="34">
        <v>21</v>
      </c>
      <c r="H93" s="27" t="s">
        <v>52</v>
      </c>
      <c r="I93" s="69" t="s">
        <v>50</v>
      </c>
      <c r="J93" s="1"/>
      <c r="K93" s="26">
        <v>21</v>
      </c>
      <c r="L93" s="30" t="s">
        <v>49</v>
      </c>
      <c r="M93" s="28">
        <f t="shared" si="10"/>
        <v>7.5</v>
      </c>
      <c r="N93" s="1"/>
      <c r="O93" s="34">
        <v>21</v>
      </c>
      <c r="P93" s="30" t="s">
        <v>48</v>
      </c>
      <c r="Q93" s="69" t="s">
        <v>50</v>
      </c>
      <c r="R93" s="1"/>
      <c r="S93" s="26">
        <v>21</v>
      </c>
      <c r="T93" s="30" t="s">
        <v>44</v>
      </c>
      <c r="U93" s="28">
        <f t="shared" si="12"/>
        <v>0</v>
      </c>
      <c r="V93" s="1"/>
      <c r="W93" s="34">
        <v>21</v>
      </c>
      <c r="X93" s="30" t="s">
        <v>45</v>
      </c>
      <c r="Y93" s="69" t="s">
        <v>50</v>
      </c>
      <c r="Z93" s="1"/>
      <c r="AA93" s="26">
        <v>21</v>
      </c>
      <c r="AB93" s="30" t="s">
        <v>45</v>
      </c>
      <c r="AC93" s="28">
        <f t="shared" si="3"/>
        <v>7.5</v>
      </c>
      <c r="AD93" s="1"/>
      <c r="AE93" s="34">
        <v>21</v>
      </c>
      <c r="AF93" s="30" t="s">
        <v>52</v>
      </c>
      <c r="AG93" s="70" t="s">
        <v>53</v>
      </c>
      <c r="AH93" s="1"/>
      <c r="AI93" s="26">
        <v>21</v>
      </c>
      <c r="AJ93" s="21" t="s">
        <v>47</v>
      </c>
      <c r="AK93" s="28">
        <f t="shared" si="9"/>
        <v>0</v>
      </c>
      <c r="AL93" s="1"/>
      <c r="AM93" s="26">
        <v>21</v>
      </c>
      <c r="AN93" s="30" t="s">
        <v>48</v>
      </c>
      <c r="AO93" s="28">
        <f t="shared" si="5"/>
        <v>8</v>
      </c>
      <c r="AP93" s="1"/>
      <c r="AQ93" s="34">
        <v>21</v>
      </c>
      <c r="AR93" s="30" t="s">
        <v>52</v>
      </c>
      <c r="AS93" s="70" t="s">
        <v>53</v>
      </c>
      <c r="AT93" s="1"/>
      <c r="AU93" s="34">
        <v>21</v>
      </c>
      <c r="AV93" s="30" t="s">
        <v>49</v>
      </c>
      <c r="AW93" s="70" t="s">
        <v>53</v>
      </c>
      <c r="AX93" s="35"/>
      <c r="BA93" s="48"/>
      <c r="BB93" s="124"/>
    </row>
    <row r="94" spans="1:54" s="25" customFormat="1" ht="9.75" customHeight="1">
      <c r="A94" s="586"/>
      <c r="B94" s="177"/>
      <c r="C94" s="26">
        <v>22</v>
      </c>
      <c r="D94" s="27" t="s">
        <v>43</v>
      </c>
      <c r="E94" s="28">
        <f t="shared" si="7"/>
        <v>8</v>
      </c>
      <c r="F94" s="1"/>
      <c r="G94" s="34">
        <v>22</v>
      </c>
      <c r="H94" s="27" t="s">
        <v>44</v>
      </c>
      <c r="I94" s="69" t="s">
        <v>50</v>
      </c>
      <c r="J94" s="1"/>
      <c r="K94" s="26">
        <v>22</v>
      </c>
      <c r="L94" s="30" t="s">
        <v>45</v>
      </c>
      <c r="M94" s="28">
        <f t="shared" si="10"/>
        <v>7.5</v>
      </c>
      <c r="N94" s="1"/>
      <c r="O94" s="34">
        <v>22</v>
      </c>
      <c r="P94" s="30" t="s">
        <v>43</v>
      </c>
      <c r="Q94" s="69" t="s">
        <v>50</v>
      </c>
      <c r="R94" s="1"/>
      <c r="S94" s="26">
        <v>22</v>
      </c>
      <c r="T94" s="30" t="s">
        <v>47</v>
      </c>
      <c r="U94" s="28">
        <f t="shared" si="12"/>
        <v>0</v>
      </c>
      <c r="V94" s="1"/>
      <c r="W94" s="34">
        <v>22</v>
      </c>
      <c r="X94" s="30" t="s">
        <v>48</v>
      </c>
      <c r="Y94" s="69" t="s">
        <v>50</v>
      </c>
      <c r="Z94" s="1"/>
      <c r="AA94" s="26">
        <v>22</v>
      </c>
      <c r="AB94" s="30" t="s">
        <v>48</v>
      </c>
      <c r="AC94" s="28">
        <f t="shared" si="3"/>
        <v>8</v>
      </c>
      <c r="AD94" s="1"/>
      <c r="AE94" s="34">
        <v>22</v>
      </c>
      <c r="AF94" s="30" t="s">
        <v>44</v>
      </c>
      <c r="AG94" s="70" t="s">
        <v>53</v>
      </c>
      <c r="AH94" s="1"/>
      <c r="AI94" s="26">
        <v>22</v>
      </c>
      <c r="AJ94" s="21" t="s">
        <v>49</v>
      </c>
      <c r="AK94" s="28">
        <f t="shared" si="9"/>
        <v>7.5</v>
      </c>
      <c r="AL94" s="1"/>
      <c r="AM94" s="26">
        <v>22</v>
      </c>
      <c r="AN94" s="30" t="s">
        <v>43</v>
      </c>
      <c r="AO94" s="28">
        <f t="shared" si="5"/>
        <v>8</v>
      </c>
      <c r="AP94" s="1"/>
      <c r="AQ94" s="34">
        <v>22</v>
      </c>
      <c r="AR94" s="30" t="s">
        <v>44</v>
      </c>
      <c r="AS94" s="70" t="s">
        <v>53</v>
      </c>
      <c r="AT94" s="1"/>
      <c r="AU94" s="34">
        <v>22</v>
      </c>
      <c r="AV94" s="30" t="s">
        <v>45</v>
      </c>
      <c r="AW94" s="70" t="s">
        <v>53</v>
      </c>
      <c r="AX94" s="35"/>
      <c r="BA94" s="48"/>
      <c r="BB94" s="124"/>
    </row>
    <row r="95" spans="1:54" s="25" customFormat="1" ht="9.75" customHeight="1">
      <c r="A95" s="586"/>
      <c r="B95" s="177"/>
      <c r="C95" s="26">
        <v>23</v>
      </c>
      <c r="D95" s="27" t="s">
        <v>52</v>
      </c>
      <c r="E95" s="28">
        <f t="shared" si="7"/>
        <v>8</v>
      </c>
      <c r="F95" s="1"/>
      <c r="G95" s="34">
        <v>23</v>
      </c>
      <c r="H95" s="27" t="s">
        <v>47</v>
      </c>
      <c r="I95" s="28">
        <f t="shared" si="8"/>
        <v>0</v>
      </c>
      <c r="J95" s="1"/>
      <c r="K95" s="26">
        <v>23</v>
      </c>
      <c r="L95" s="30" t="s">
        <v>48</v>
      </c>
      <c r="M95" s="28">
        <f t="shared" si="10"/>
        <v>8</v>
      </c>
      <c r="N95" s="1"/>
      <c r="O95" s="34">
        <v>23</v>
      </c>
      <c r="P95" s="30" t="s">
        <v>52</v>
      </c>
      <c r="Q95" s="69" t="s">
        <v>50</v>
      </c>
      <c r="R95" s="1"/>
      <c r="S95" s="26">
        <v>23</v>
      </c>
      <c r="T95" s="30" t="s">
        <v>49</v>
      </c>
      <c r="U95" s="28">
        <f t="shared" si="12"/>
        <v>7.5</v>
      </c>
      <c r="V95" s="1"/>
      <c r="W95" s="34">
        <v>23</v>
      </c>
      <c r="X95" s="30" t="s">
        <v>43</v>
      </c>
      <c r="Y95" s="69" t="s">
        <v>50</v>
      </c>
      <c r="Z95" s="1"/>
      <c r="AA95" s="26">
        <v>23</v>
      </c>
      <c r="AB95" s="30" t="s">
        <v>43</v>
      </c>
      <c r="AC95" s="28">
        <f t="shared" si="3"/>
        <v>8</v>
      </c>
      <c r="AD95" s="1"/>
      <c r="AE95" s="34">
        <v>23</v>
      </c>
      <c r="AF95" s="30" t="s">
        <v>47</v>
      </c>
      <c r="AG95" s="28">
        <f t="shared" si="4"/>
        <v>0</v>
      </c>
      <c r="AH95" s="1"/>
      <c r="AI95" s="26">
        <v>23</v>
      </c>
      <c r="AJ95" s="21" t="s">
        <v>45</v>
      </c>
      <c r="AK95" s="28">
        <f t="shared" si="9"/>
        <v>7.5</v>
      </c>
      <c r="AL95" s="1"/>
      <c r="AM95" s="26">
        <v>23</v>
      </c>
      <c r="AN95" s="30" t="s">
        <v>52</v>
      </c>
      <c r="AO95" s="28">
        <f t="shared" si="5"/>
        <v>8</v>
      </c>
      <c r="AP95" s="1"/>
      <c r="AQ95" s="34">
        <v>23</v>
      </c>
      <c r="AR95" s="30" t="s">
        <v>47</v>
      </c>
      <c r="AS95" s="28">
        <f t="shared" si="6"/>
        <v>0</v>
      </c>
      <c r="AT95" s="1"/>
      <c r="AU95" s="34">
        <v>23</v>
      </c>
      <c r="AV95" s="30" t="s">
        <v>48</v>
      </c>
      <c r="AW95" s="70" t="s">
        <v>53</v>
      </c>
      <c r="AX95" s="35"/>
      <c r="BA95" s="48"/>
      <c r="BB95" s="124"/>
    </row>
    <row r="96" spans="1:54" s="25" customFormat="1" ht="9.75" customHeight="1">
      <c r="A96" s="586"/>
      <c r="B96" s="177"/>
      <c r="C96" s="26">
        <v>24</v>
      </c>
      <c r="D96" s="27" t="s">
        <v>44</v>
      </c>
      <c r="E96" s="28">
        <f t="shared" si="7"/>
        <v>0</v>
      </c>
      <c r="F96" s="1"/>
      <c r="G96" s="34">
        <v>24</v>
      </c>
      <c r="H96" s="27" t="s">
        <v>49</v>
      </c>
      <c r="I96" s="69" t="s">
        <v>50</v>
      </c>
      <c r="J96" s="1"/>
      <c r="K96" s="26">
        <v>24</v>
      </c>
      <c r="L96" s="30" t="s">
        <v>43</v>
      </c>
      <c r="M96" s="28">
        <f t="shared" si="10"/>
        <v>8</v>
      </c>
      <c r="N96" s="1"/>
      <c r="O96" s="34">
        <v>24</v>
      </c>
      <c r="P96" s="30" t="s">
        <v>44</v>
      </c>
      <c r="Q96" s="69" t="s">
        <v>50</v>
      </c>
      <c r="R96" s="1"/>
      <c r="S96" s="26">
        <v>24</v>
      </c>
      <c r="T96" s="30" t="s">
        <v>45</v>
      </c>
      <c r="U96" s="28">
        <f t="shared" si="12"/>
        <v>7.5</v>
      </c>
      <c r="V96" s="1"/>
      <c r="W96" s="34">
        <v>24</v>
      </c>
      <c r="X96" s="30" t="s">
        <v>52</v>
      </c>
      <c r="Y96" s="69" t="s">
        <v>50</v>
      </c>
      <c r="Z96" s="1"/>
      <c r="AA96" s="26">
        <v>24</v>
      </c>
      <c r="AB96" s="30" t="s">
        <v>52</v>
      </c>
      <c r="AC96" s="28">
        <f t="shared" si="3"/>
        <v>8</v>
      </c>
      <c r="AD96" s="1"/>
      <c r="AE96" s="34">
        <v>24</v>
      </c>
      <c r="AF96" s="30" t="s">
        <v>49</v>
      </c>
      <c r="AG96" s="69" t="s">
        <v>50</v>
      </c>
      <c r="AH96" s="1"/>
      <c r="AI96" s="26">
        <v>24</v>
      </c>
      <c r="AJ96" s="21" t="s">
        <v>48</v>
      </c>
      <c r="AK96" s="28">
        <f t="shared" si="9"/>
        <v>8</v>
      </c>
      <c r="AL96" s="1"/>
      <c r="AM96" s="26">
        <v>24</v>
      </c>
      <c r="AN96" s="30" t="s">
        <v>44</v>
      </c>
      <c r="AO96" s="28">
        <f t="shared" si="5"/>
        <v>0</v>
      </c>
      <c r="AP96" s="1"/>
      <c r="AQ96" s="34">
        <v>24</v>
      </c>
      <c r="AR96" s="30" t="s">
        <v>49</v>
      </c>
      <c r="AS96" s="69" t="s">
        <v>50</v>
      </c>
      <c r="AT96" s="1"/>
      <c r="AU96" s="34">
        <v>24</v>
      </c>
      <c r="AV96" s="30" t="s">
        <v>43</v>
      </c>
      <c r="AW96" s="70" t="s">
        <v>53</v>
      </c>
      <c r="AX96" s="35"/>
      <c r="BA96" s="48"/>
      <c r="BB96" s="124"/>
    </row>
    <row r="97" spans="1:54" s="25" customFormat="1" ht="9.75" customHeight="1">
      <c r="A97" s="586"/>
      <c r="B97" s="177"/>
      <c r="C97" s="26">
        <v>25</v>
      </c>
      <c r="D97" s="27" t="s">
        <v>47</v>
      </c>
      <c r="E97" s="28">
        <f t="shared" si="7"/>
        <v>0</v>
      </c>
      <c r="F97" s="1"/>
      <c r="G97" s="34">
        <v>25</v>
      </c>
      <c r="H97" s="27" t="s">
        <v>45</v>
      </c>
      <c r="I97" s="69" t="s">
        <v>50</v>
      </c>
      <c r="J97" s="1"/>
      <c r="K97" s="26">
        <v>25</v>
      </c>
      <c r="L97" s="30" t="s">
        <v>52</v>
      </c>
      <c r="M97" s="28">
        <f t="shared" si="10"/>
        <v>8</v>
      </c>
      <c r="N97" s="1"/>
      <c r="O97" s="34">
        <v>25</v>
      </c>
      <c r="P97" s="30" t="s">
        <v>47</v>
      </c>
      <c r="Q97" s="37" t="s">
        <v>46</v>
      </c>
      <c r="R97" s="1"/>
      <c r="S97" s="26">
        <v>25</v>
      </c>
      <c r="T97" s="30" t="s">
        <v>48</v>
      </c>
      <c r="U97" s="28">
        <f t="shared" si="12"/>
        <v>8</v>
      </c>
      <c r="V97" s="1"/>
      <c r="W97" s="34">
        <v>25</v>
      </c>
      <c r="X97" s="30" t="s">
        <v>44</v>
      </c>
      <c r="Y97" s="69" t="s">
        <v>50</v>
      </c>
      <c r="Z97" s="1"/>
      <c r="AA97" s="26">
        <v>25</v>
      </c>
      <c r="AB97" s="30" t="s">
        <v>44</v>
      </c>
      <c r="AC97" s="28">
        <f t="shared" si="3"/>
        <v>0</v>
      </c>
      <c r="AD97" s="1"/>
      <c r="AE97" s="34">
        <v>25</v>
      </c>
      <c r="AF97" s="30" t="s">
        <v>45</v>
      </c>
      <c r="AG97" s="69" t="s">
        <v>50</v>
      </c>
      <c r="AH97" s="1"/>
      <c r="AI97" s="33">
        <v>25</v>
      </c>
      <c r="AJ97" s="21" t="s">
        <v>43</v>
      </c>
      <c r="AK97" s="37" t="s">
        <v>46</v>
      </c>
      <c r="AL97" s="1"/>
      <c r="AM97" s="26">
        <v>25</v>
      </c>
      <c r="AN97" s="30" t="s">
        <v>47</v>
      </c>
      <c r="AO97" s="28">
        <f t="shared" si="5"/>
        <v>0</v>
      </c>
      <c r="AP97" s="1"/>
      <c r="AQ97" s="34">
        <v>25</v>
      </c>
      <c r="AR97" s="30" t="s">
        <v>45</v>
      </c>
      <c r="AS97" s="69" t="s">
        <v>50</v>
      </c>
      <c r="AT97" s="1"/>
      <c r="AU97" s="34">
        <v>25</v>
      </c>
      <c r="AV97" s="30" t="s">
        <v>52</v>
      </c>
      <c r="AW97" s="70" t="s">
        <v>53</v>
      </c>
      <c r="AX97" s="644" t="s">
        <v>54</v>
      </c>
      <c r="AY97" s="645"/>
      <c r="AZ97" s="646"/>
      <c r="BA97" s="48"/>
      <c r="BB97" s="124"/>
    </row>
    <row r="98" spans="1:54" s="25" customFormat="1" ht="9.75" customHeight="1">
      <c r="A98" s="586"/>
      <c r="B98" s="177"/>
      <c r="C98" s="26">
        <v>26</v>
      </c>
      <c r="D98" s="27" t="s">
        <v>49</v>
      </c>
      <c r="E98" s="28">
        <f t="shared" si="7"/>
        <v>7.5</v>
      </c>
      <c r="F98" s="1"/>
      <c r="G98" s="34">
        <v>26</v>
      </c>
      <c r="H98" s="27" t="s">
        <v>48</v>
      </c>
      <c r="I98" s="69" t="s">
        <v>50</v>
      </c>
      <c r="J98" s="1"/>
      <c r="K98" s="26">
        <v>26</v>
      </c>
      <c r="L98" s="30" t="s">
        <v>44</v>
      </c>
      <c r="M98" s="28">
        <f t="shared" si="10"/>
        <v>0</v>
      </c>
      <c r="N98" s="1"/>
      <c r="O98" s="34">
        <v>26</v>
      </c>
      <c r="P98" s="30" t="s">
        <v>49</v>
      </c>
      <c r="Q98" s="28">
        <f t="shared" si="11"/>
        <v>7.5</v>
      </c>
      <c r="R98" s="1"/>
      <c r="S98" s="26">
        <v>26</v>
      </c>
      <c r="T98" s="30" t="s">
        <v>43</v>
      </c>
      <c r="U98" s="28">
        <f t="shared" si="12"/>
        <v>8</v>
      </c>
      <c r="V98" s="1"/>
      <c r="W98" s="34">
        <v>26</v>
      </c>
      <c r="X98" s="30" t="s">
        <v>47</v>
      </c>
      <c r="Y98" s="28">
        <f t="shared" si="2"/>
        <v>0</v>
      </c>
      <c r="Z98" s="1"/>
      <c r="AA98" s="26">
        <v>26</v>
      </c>
      <c r="AB98" s="30" t="s">
        <v>47</v>
      </c>
      <c r="AC98" s="28">
        <f t="shared" si="3"/>
        <v>0</v>
      </c>
      <c r="AD98" s="1"/>
      <c r="AE98" s="34">
        <v>26</v>
      </c>
      <c r="AF98" s="30" t="s">
        <v>48</v>
      </c>
      <c r="AG98" s="69" t="s">
        <v>50</v>
      </c>
      <c r="AH98" s="1"/>
      <c r="AI98" s="26">
        <v>26</v>
      </c>
      <c r="AJ98" s="21" t="s">
        <v>52</v>
      </c>
      <c r="AK98" s="28">
        <f t="shared" si="9"/>
        <v>8</v>
      </c>
      <c r="AL98" s="1"/>
      <c r="AM98" s="26">
        <v>26</v>
      </c>
      <c r="AN98" s="30" t="s">
        <v>49</v>
      </c>
      <c r="AO98" s="28">
        <f t="shared" si="5"/>
        <v>7.5</v>
      </c>
      <c r="AP98" s="1"/>
      <c r="AQ98" s="34">
        <v>26</v>
      </c>
      <c r="AR98" s="30" t="s">
        <v>48</v>
      </c>
      <c r="AS98" s="69" t="s">
        <v>50</v>
      </c>
      <c r="AT98" s="1"/>
      <c r="AU98" s="34">
        <v>26</v>
      </c>
      <c r="AV98" s="30" t="s">
        <v>44</v>
      </c>
      <c r="AW98" s="70" t="s">
        <v>53</v>
      </c>
      <c r="AX98" s="647">
        <f>$Q$133</f>
        <v>35.011792452830193</v>
      </c>
      <c r="AY98" s="648"/>
      <c r="AZ98" s="225" t="s">
        <v>55</v>
      </c>
      <c r="BA98" s="48"/>
      <c r="BB98" s="124"/>
    </row>
    <row r="99" spans="1:54" s="25" customFormat="1" ht="9.75" customHeight="1">
      <c r="A99" s="586"/>
      <c r="B99" s="177"/>
      <c r="C99" s="26">
        <v>27</v>
      </c>
      <c r="D99" s="27" t="s">
        <v>45</v>
      </c>
      <c r="E99" s="28">
        <f t="shared" si="7"/>
        <v>7.5</v>
      </c>
      <c r="F99" s="1"/>
      <c r="G99" s="34">
        <v>27</v>
      </c>
      <c r="H99" s="27" t="s">
        <v>43</v>
      </c>
      <c r="I99" s="69" t="s">
        <v>50</v>
      </c>
      <c r="J99" s="1"/>
      <c r="K99" s="26">
        <v>27</v>
      </c>
      <c r="L99" s="30" t="s">
        <v>47</v>
      </c>
      <c r="M99" s="28">
        <f t="shared" si="10"/>
        <v>0</v>
      </c>
      <c r="N99" s="1"/>
      <c r="O99" s="34">
        <v>27</v>
      </c>
      <c r="P99" s="30" t="s">
        <v>45</v>
      </c>
      <c r="Q99" s="28">
        <f t="shared" si="11"/>
        <v>7.5</v>
      </c>
      <c r="R99" s="1"/>
      <c r="S99" s="26">
        <v>27</v>
      </c>
      <c r="T99" s="30" t="s">
        <v>52</v>
      </c>
      <c r="U99" s="28">
        <f t="shared" si="12"/>
        <v>8</v>
      </c>
      <c r="V99" s="1"/>
      <c r="W99" s="34">
        <v>27</v>
      </c>
      <c r="X99" s="30" t="s">
        <v>49</v>
      </c>
      <c r="Y99" s="70" t="s">
        <v>53</v>
      </c>
      <c r="Z99" s="1"/>
      <c r="AA99" s="26">
        <v>27</v>
      </c>
      <c r="AB99" s="30" t="s">
        <v>49</v>
      </c>
      <c r="AC99" s="28">
        <f t="shared" si="3"/>
        <v>7.5</v>
      </c>
      <c r="AD99" s="1"/>
      <c r="AE99" s="34">
        <v>27</v>
      </c>
      <c r="AF99" s="30" t="s">
        <v>43</v>
      </c>
      <c r="AG99" s="69" t="s">
        <v>50</v>
      </c>
      <c r="AH99" s="1"/>
      <c r="AI99" s="26">
        <v>27</v>
      </c>
      <c r="AJ99" s="21" t="s">
        <v>44</v>
      </c>
      <c r="AK99" s="28">
        <f t="shared" si="9"/>
        <v>0</v>
      </c>
      <c r="AL99" s="1"/>
      <c r="AM99" s="26">
        <v>27</v>
      </c>
      <c r="AN99" s="30" t="s">
        <v>45</v>
      </c>
      <c r="AO99" s="28">
        <f t="shared" si="5"/>
        <v>7.5</v>
      </c>
      <c r="AP99" s="1"/>
      <c r="AQ99" s="34">
        <v>27</v>
      </c>
      <c r="AR99" s="30" t="s">
        <v>43</v>
      </c>
      <c r="AS99" s="69" t="s">
        <v>50</v>
      </c>
      <c r="AT99" s="1"/>
      <c r="AU99" s="34">
        <v>27</v>
      </c>
      <c r="AV99" s="30" t="s">
        <v>47</v>
      </c>
      <c r="AW99" s="28">
        <f t="shared" si="13"/>
        <v>0</v>
      </c>
      <c r="AX99" s="648">
        <f>$Q$132</f>
        <v>151.7177672955975</v>
      </c>
      <c r="AY99" s="649"/>
      <c r="AZ99" s="226" t="s">
        <v>56</v>
      </c>
      <c r="BA99" s="48"/>
      <c r="BB99" s="124"/>
    </row>
    <row r="100" spans="1:54" s="25" customFormat="1" ht="9.75" customHeight="1">
      <c r="A100" s="586"/>
      <c r="B100" s="177"/>
      <c r="C100" s="26">
        <v>28</v>
      </c>
      <c r="D100" s="27" t="s">
        <v>48</v>
      </c>
      <c r="E100" s="28">
        <f t="shared" si="7"/>
        <v>8</v>
      </c>
      <c r="F100" s="1"/>
      <c r="G100" s="34">
        <v>28</v>
      </c>
      <c r="H100" s="27" t="s">
        <v>52</v>
      </c>
      <c r="I100" s="69" t="s">
        <v>50</v>
      </c>
      <c r="J100" s="1"/>
      <c r="K100" s="26">
        <v>28</v>
      </c>
      <c r="L100" s="30" t="s">
        <v>49</v>
      </c>
      <c r="M100" s="28">
        <f t="shared" si="10"/>
        <v>7.5</v>
      </c>
      <c r="N100" s="1"/>
      <c r="O100" s="34">
        <v>28</v>
      </c>
      <c r="P100" s="30" t="s">
        <v>48</v>
      </c>
      <c r="Q100" s="28">
        <f t="shared" si="11"/>
        <v>8</v>
      </c>
      <c r="R100" s="1"/>
      <c r="S100" s="26">
        <v>28</v>
      </c>
      <c r="T100" s="30" t="s">
        <v>44</v>
      </c>
      <c r="U100" s="28">
        <f t="shared" si="12"/>
        <v>0</v>
      </c>
      <c r="V100" s="1"/>
      <c r="W100" s="34">
        <v>28</v>
      </c>
      <c r="X100" s="30" t="s">
        <v>45</v>
      </c>
      <c r="Y100" s="70" t="s">
        <v>53</v>
      </c>
      <c r="Z100" s="1"/>
      <c r="AA100" s="26">
        <v>28</v>
      </c>
      <c r="AB100" s="30" t="s">
        <v>45</v>
      </c>
      <c r="AC100" s="28">
        <f t="shared" si="3"/>
        <v>7.5</v>
      </c>
      <c r="AD100" s="1"/>
      <c r="AE100" s="34">
        <v>28</v>
      </c>
      <c r="AF100" s="30" t="s">
        <v>52</v>
      </c>
      <c r="AG100" s="69" t="s">
        <v>50</v>
      </c>
      <c r="AH100" s="1"/>
      <c r="AI100" s="26">
        <v>28</v>
      </c>
      <c r="AJ100" s="21" t="s">
        <v>47</v>
      </c>
      <c r="AK100" s="28">
        <f t="shared" si="9"/>
        <v>0</v>
      </c>
      <c r="AL100" s="1"/>
      <c r="AM100" s="26">
        <v>28</v>
      </c>
      <c r="AN100" s="30" t="s">
        <v>48</v>
      </c>
      <c r="AO100" s="28">
        <f t="shared" si="5"/>
        <v>8</v>
      </c>
      <c r="AP100" s="1"/>
      <c r="AQ100" s="34">
        <v>28</v>
      </c>
      <c r="AR100" s="30" t="s">
        <v>52</v>
      </c>
      <c r="AS100" s="69" t="s">
        <v>50</v>
      </c>
      <c r="AT100" s="1"/>
      <c r="AU100" s="34">
        <v>28</v>
      </c>
      <c r="AV100" s="30" t="s">
        <v>49</v>
      </c>
      <c r="AW100" s="70" t="s">
        <v>53</v>
      </c>
      <c r="AX100" s="593">
        <f>Q128/AX115</f>
        <v>1.0003369272237197</v>
      </c>
      <c r="AY100" s="594"/>
      <c r="AZ100" s="226" t="s">
        <v>57</v>
      </c>
      <c r="BA100" s="48"/>
      <c r="BB100" s="124"/>
    </row>
    <row r="101" spans="1:54" s="25" customFormat="1" ht="12" customHeight="1">
      <c r="A101" s="586"/>
      <c r="B101" s="177"/>
      <c r="C101" s="26">
        <v>29</v>
      </c>
      <c r="D101" s="27" t="s">
        <v>43</v>
      </c>
      <c r="E101" s="28">
        <f t="shared" si="7"/>
        <v>8</v>
      </c>
      <c r="F101" s="1"/>
      <c r="G101" s="34">
        <v>29</v>
      </c>
      <c r="H101" s="27" t="s">
        <v>44</v>
      </c>
      <c r="I101" s="69" t="s">
        <v>50</v>
      </c>
      <c r="J101" s="1"/>
      <c r="K101" s="26">
        <v>29</v>
      </c>
      <c r="L101" s="30" t="s">
        <v>45</v>
      </c>
      <c r="M101" s="28">
        <f t="shared" si="10"/>
        <v>7.5</v>
      </c>
      <c r="N101" s="1"/>
      <c r="O101" s="34">
        <v>29</v>
      </c>
      <c r="P101" s="30" t="s">
        <v>43</v>
      </c>
      <c r="Q101" s="28">
        <f t="shared" si="11"/>
        <v>8</v>
      </c>
      <c r="R101" s="1"/>
      <c r="S101" s="26">
        <v>29</v>
      </c>
      <c r="T101" s="30" t="s">
        <v>47</v>
      </c>
      <c r="U101" s="28">
        <f t="shared" si="12"/>
        <v>0</v>
      </c>
      <c r="V101" s="1"/>
      <c r="W101" s="39"/>
      <c r="X101" s="30"/>
      <c r="Y101" s="28"/>
      <c r="Z101" s="1"/>
      <c r="AA101" s="26">
        <v>29</v>
      </c>
      <c r="AB101" s="30" t="s">
        <v>48</v>
      </c>
      <c r="AC101" s="28">
        <f t="shared" si="3"/>
        <v>8</v>
      </c>
      <c r="AD101" s="1"/>
      <c r="AE101" s="34">
        <v>29</v>
      </c>
      <c r="AF101" s="30" t="s">
        <v>44</v>
      </c>
      <c r="AG101" s="69" t="s">
        <v>50</v>
      </c>
      <c r="AH101" s="1"/>
      <c r="AI101" s="26">
        <v>29</v>
      </c>
      <c r="AJ101" s="21" t="s">
        <v>49</v>
      </c>
      <c r="AK101" s="28">
        <f t="shared" si="9"/>
        <v>7.5</v>
      </c>
      <c r="AL101" s="1"/>
      <c r="AM101" s="26">
        <v>29</v>
      </c>
      <c r="AN101" s="30" t="s">
        <v>43</v>
      </c>
      <c r="AO101" s="28">
        <f t="shared" si="5"/>
        <v>8</v>
      </c>
      <c r="AP101" s="1"/>
      <c r="AQ101" s="34">
        <v>29</v>
      </c>
      <c r="AR101" s="30" t="s">
        <v>44</v>
      </c>
      <c r="AS101" s="69" t="s">
        <v>50</v>
      </c>
      <c r="AT101" s="1"/>
      <c r="AU101" s="34">
        <v>29</v>
      </c>
      <c r="AV101" s="30" t="s">
        <v>45</v>
      </c>
      <c r="AW101" s="28">
        <v>7</v>
      </c>
      <c r="AX101" s="35"/>
      <c r="BA101" s="48"/>
      <c r="BB101" s="124"/>
    </row>
    <row r="102" spans="1:54" s="25" customFormat="1" ht="9.75" customHeight="1">
      <c r="A102" s="586"/>
      <c r="B102" s="177"/>
      <c r="C102" s="26">
        <v>30</v>
      </c>
      <c r="D102" s="27" t="s">
        <v>52</v>
      </c>
      <c r="E102" s="28">
        <f t="shared" si="7"/>
        <v>8</v>
      </c>
      <c r="F102" s="1"/>
      <c r="G102" s="34">
        <v>30</v>
      </c>
      <c r="H102" s="27" t="s">
        <v>47</v>
      </c>
      <c r="I102" s="28">
        <f t="shared" si="8"/>
        <v>0</v>
      </c>
      <c r="J102" s="1"/>
      <c r="K102" s="26">
        <v>30</v>
      </c>
      <c r="L102" s="30" t="s">
        <v>48</v>
      </c>
      <c r="M102" s="28">
        <f t="shared" si="10"/>
        <v>8</v>
      </c>
      <c r="N102" s="1"/>
      <c r="O102" s="34">
        <v>30</v>
      </c>
      <c r="P102" s="30" t="s">
        <v>52</v>
      </c>
      <c r="Q102" s="28">
        <f t="shared" si="11"/>
        <v>8</v>
      </c>
      <c r="R102" s="1"/>
      <c r="S102" s="26">
        <v>30</v>
      </c>
      <c r="T102" s="30" t="s">
        <v>49</v>
      </c>
      <c r="U102" s="28">
        <f t="shared" si="12"/>
        <v>7.5</v>
      </c>
      <c r="V102" s="1"/>
      <c r="W102" s="18"/>
      <c r="X102" s="1"/>
      <c r="Y102" s="1"/>
      <c r="Z102" s="1"/>
      <c r="AA102" s="26">
        <v>30</v>
      </c>
      <c r="AB102" s="30" t="s">
        <v>43</v>
      </c>
      <c r="AC102" s="28">
        <f t="shared" si="3"/>
        <v>8</v>
      </c>
      <c r="AD102" s="1"/>
      <c r="AE102" s="34">
        <v>30</v>
      </c>
      <c r="AF102" s="30" t="s">
        <v>47</v>
      </c>
      <c r="AG102" s="28">
        <f t="shared" si="4"/>
        <v>0</v>
      </c>
      <c r="AH102" s="1"/>
      <c r="AI102" s="26">
        <v>30</v>
      </c>
      <c r="AJ102" s="21" t="s">
        <v>45</v>
      </c>
      <c r="AK102" s="28">
        <f t="shared" si="9"/>
        <v>7.5</v>
      </c>
      <c r="AL102" s="1"/>
      <c r="AM102" s="26">
        <v>30</v>
      </c>
      <c r="AN102" s="30" t="s">
        <v>52</v>
      </c>
      <c r="AO102" s="28">
        <f t="shared" si="5"/>
        <v>8</v>
      </c>
      <c r="AP102" s="1"/>
      <c r="AQ102" s="34">
        <v>30</v>
      </c>
      <c r="AR102" s="30" t="s">
        <v>47</v>
      </c>
      <c r="AS102" s="28">
        <f t="shared" si="6"/>
        <v>0</v>
      </c>
      <c r="AT102" s="1"/>
      <c r="AU102" s="34">
        <v>30</v>
      </c>
      <c r="AV102" s="30" t="s">
        <v>48</v>
      </c>
      <c r="AW102" s="28">
        <v>5</v>
      </c>
      <c r="AX102" s="35"/>
      <c r="BA102" s="48"/>
      <c r="BB102" s="124"/>
    </row>
    <row r="103" spans="1:54" s="25" customFormat="1" ht="9.75" customHeight="1">
      <c r="A103" s="586"/>
      <c r="B103" s="177"/>
      <c r="C103" s="18"/>
      <c r="D103" s="27"/>
      <c r="E103" s="195"/>
      <c r="F103" s="1"/>
      <c r="G103" s="34">
        <v>31</v>
      </c>
      <c r="H103" s="27" t="s">
        <v>49</v>
      </c>
      <c r="I103" s="69" t="s">
        <v>50</v>
      </c>
      <c r="J103" s="1"/>
      <c r="K103" s="18"/>
      <c r="L103" s="28"/>
      <c r="M103" s="36"/>
      <c r="N103" s="1"/>
      <c r="O103" s="34">
        <v>31</v>
      </c>
      <c r="P103" s="30" t="s">
        <v>44</v>
      </c>
      <c r="Q103" s="28">
        <f t="shared" si="11"/>
        <v>0</v>
      </c>
      <c r="R103" s="1"/>
      <c r="S103" s="26">
        <v>31</v>
      </c>
      <c r="T103" s="30" t="s">
        <v>45</v>
      </c>
      <c r="U103" s="28">
        <f t="shared" si="12"/>
        <v>7.5</v>
      </c>
      <c r="V103" s="1"/>
      <c r="W103" s="18"/>
      <c r="X103" s="1"/>
      <c r="Y103" s="1"/>
      <c r="Z103" s="1"/>
      <c r="AA103" s="26">
        <v>31</v>
      </c>
      <c r="AB103" s="30" t="s">
        <v>52</v>
      </c>
      <c r="AC103" s="28">
        <f t="shared" si="3"/>
        <v>8</v>
      </c>
      <c r="AD103" s="1"/>
      <c r="AE103" s="18"/>
      <c r="AF103" s="30"/>
      <c r="AG103" s="1"/>
      <c r="AH103" s="1"/>
      <c r="AI103" s="26">
        <v>31</v>
      </c>
      <c r="AJ103" s="21" t="s">
        <v>48</v>
      </c>
      <c r="AK103" s="28">
        <f t="shared" si="9"/>
        <v>8</v>
      </c>
      <c r="AL103" s="1"/>
      <c r="AM103" s="18"/>
      <c r="AN103" s="30"/>
      <c r="AO103" s="40"/>
      <c r="AP103" s="1"/>
      <c r="AQ103" s="34">
        <v>31</v>
      </c>
      <c r="AR103" s="30" t="s">
        <v>49</v>
      </c>
      <c r="AS103" s="69" t="s">
        <v>50</v>
      </c>
      <c r="AT103" s="1"/>
      <c r="AU103" s="34">
        <v>31</v>
      </c>
      <c r="AV103" s="30" t="s">
        <v>43</v>
      </c>
      <c r="AW103" s="28">
        <v>5</v>
      </c>
      <c r="AX103" s="41"/>
      <c r="BA103" s="48"/>
      <c r="BB103" s="124"/>
    </row>
    <row r="104" spans="1:54" s="25" customFormat="1" ht="9.75" customHeight="1">
      <c r="A104" s="586"/>
      <c r="B104" s="177"/>
      <c r="C104" s="18"/>
      <c r="D104" s="27"/>
      <c r="E104" s="195"/>
      <c r="F104" s="1"/>
      <c r="G104" s="77"/>
      <c r="H104" s="42"/>
      <c r="I104" s="43"/>
      <c r="J104" s="1"/>
      <c r="K104" s="22"/>
      <c r="L104" s="44"/>
      <c r="M104" s="44"/>
      <c r="N104" s="44"/>
      <c r="O104" s="22"/>
      <c r="P104" s="44"/>
      <c r="Q104" s="44"/>
      <c r="R104" s="44"/>
      <c r="S104" s="22"/>
      <c r="T104" s="30"/>
      <c r="U104" s="40"/>
      <c r="V104" s="44"/>
      <c r="W104" s="22"/>
      <c r="X104" s="44"/>
      <c r="Y104" s="44"/>
      <c r="Z104" s="44"/>
      <c r="AA104" s="18"/>
      <c r="AB104" s="30"/>
      <c r="AC104" s="1"/>
      <c r="AD104" s="44"/>
      <c r="AE104" s="18"/>
      <c r="AF104" s="1"/>
      <c r="AG104" s="1"/>
      <c r="AH104" s="1"/>
      <c r="AI104" s="18"/>
      <c r="AJ104" s="1"/>
      <c r="AK104" s="1"/>
      <c r="AL104" s="1"/>
      <c r="AM104" s="18"/>
      <c r="AN104" s="30"/>
      <c r="AO104" s="1"/>
      <c r="AP104" s="44"/>
      <c r="AQ104" s="18"/>
      <c r="AR104" s="44"/>
      <c r="AS104" s="43"/>
      <c r="AT104" s="44"/>
      <c r="AU104" s="18"/>
      <c r="AV104" s="1"/>
      <c r="AW104" s="1"/>
      <c r="AX104" s="595" t="s">
        <v>58</v>
      </c>
      <c r="AY104" s="595"/>
      <c r="AZ104" s="595"/>
      <c r="BA104" s="48"/>
      <c r="BB104" s="124"/>
    </row>
    <row r="105" spans="1:54" s="25" customFormat="1" ht="9.75" customHeight="1">
      <c r="A105" s="586"/>
      <c r="B105" s="177"/>
      <c r="C105" s="74" t="s">
        <v>28</v>
      </c>
      <c r="D105" s="1"/>
      <c r="E105" s="45">
        <f>SUM(E72:E104)</f>
        <v>172</v>
      </c>
      <c r="F105" s="14"/>
      <c r="G105" s="195"/>
      <c r="H105" s="195"/>
      <c r="I105" s="45">
        <f>SUM(I72:I104)</f>
        <v>101</v>
      </c>
      <c r="J105" s="14"/>
      <c r="K105" s="195"/>
      <c r="L105" s="195"/>
      <c r="M105" s="45">
        <f>SUM(M72:M104)</f>
        <v>156</v>
      </c>
      <c r="N105" s="14"/>
      <c r="O105" s="195"/>
      <c r="P105" s="195"/>
      <c r="Q105" s="45">
        <f>SUM(Q72:Q104)</f>
        <v>140.5</v>
      </c>
      <c r="R105" s="14"/>
      <c r="S105" s="195"/>
      <c r="T105" s="195"/>
      <c r="U105" s="45">
        <f>SUM(U72:U104)</f>
        <v>171</v>
      </c>
      <c r="V105" s="14"/>
      <c r="W105" s="195"/>
      <c r="X105" s="195"/>
      <c r="Y105" s="45">
        <f>SUM(Y72:Y104)</f>
        <v>102</v>
      </c>
      <c r="Z105" s="46"/>
      <c r="AB105" s="30"/>
      <c r="AC105" s="45">
        <f>SUM(AC72:AC104)</f>
        <v>180</v>
      </c>
      <c r="AD105" s="14"/>
      <c r="AE105" s="195"/>
      <c r="AF105" s="195"/>
      <c r="AG105" s="45">
        <f>SUM(AG72:AG104)</f>
        <v>78</v>
      </c>
      <c r="AH105" s="14"/>
      <c r="AI105" s="195"/>
      <c r="AJ105" s="195"/>
      <c r="AK105" s="45">
        <f>SUM(AK72:AK104)</f>
        <v>156</v>
      </c>
      <c r="AL105" s="14"/>
      <c r="AM105" s="195"/>
      <c r="AN105" s="30"/>
      <c r="AO105" s="45">
        <f>SUM(AO72:AO104)</f>
        <v>164.5</v>
      </c>
      <c r="AP105" s="14"/>
      <c r="AQ105" s="195"/>
      <c r="AR105" s="195"/>
      <c r="AS105" s="45">
        <f>SUM(AS72:AS104)</f>
        <v>46.5</v>
      </c>
      <c r="AT105" s="47"/>
      <c r="AU105" s="195"/>
      <c r="AV105" s="195"/>
      <c r="AW105" s="45">
        <f>SUM(AW72:AW104)</f>
        <v>17</v>
      </c>
      <c r="AX105" s="455">
        <f>SUM(E105:AW105)</f>
        <v>1484.5</v>
      </c>
      <c r="AY105" s="456"/>
      <c r="AZ105" s="48" t="s">
        <v>59</v>
      </c>
      <c r="BA105" s="48"/>
      <c r="BB105" s="124"/>
    </row>
    <row r="106" spans="1:54" s="25" customFormat="1" ht="9.75" customHeight="1">
      <c r="A106" s="174"/>
      <c r="B106" s="178"/>
      <c r="C106" s="162" t="s">
        <v>60</v>
      </c>
      <c r="D106" s="49"/>
      <c r="E106" s="50">
        <f>COUNTIF(E72:E103,"CP")</f>
        <v>0</v>
      </c>
      <c r="F106" s="51"/>
      <c r="G106" s="51"/>
      <c r="H106" s="51"/>
      <c r="I106" s="50">
        <f>COUNTIF(I72:I103,"CP")</f>
        <v>10</v>
      </c>
      <c r="J106" s="51"/>
      <c r="K106" s="51"/>
      <c r="L106" s="51"/>
      <c r="M106" s="50">
        <f>COUNTIF(M72:M103,"CP")</f>
        <v>0</v>
      </c>
      <c r="N106" s="51"/>
      <c r="O106" s="51"/>
      <c r="P106" s="51"/>
      <c r="Q106" s="50">
        <f>COUNTIF(Q72:Q103,"CP")</f>
        <v>5</v>
      </c>
      <c r="R106" s="51"/>
      <c r="S106" s="51"/>
      <c r="T106" s="51"/>
      <c r="U106" s="50">
        <f>COUNTIF(U72:U103,"CP")</f>
        <v>0</v>
      </c>
      <c r="V106" s="51"/>
      <c r="W106" s="51"/>
      <c r="X106" s="51"/>
      <c r="Y106" s="50">
        <f>COUNTIF(Y72:Y103,"CP")</f>
        <v>6</v>
      </c>
      <c r="Z106" s="51"/>
      <c r="AA106" s="51"/>
      <c r="AB106" s="51"/>
      <c r="AC106" s="50">
        <f>COUNTIF(AC72:AC103,"CP")</f>
        <v>0</v>
      </c>
      <c r="AD106" s="51"/>
      <c r="AE106" s="51"/>
      <c r="AF106" s="51"/>
      <c r="AG106" s="50">
        <f>COUNTIF(AG72:AG103,"CP")</f>
        <v>7</v>
      </c>
      <c r="AH106" s="51"/>
      <c r="AI106" s="51"/>
      <c r="AJ106" s="51"/>
      <c r="AK106" s="50">
        <f>COUNTIF(AK72:AK103,"CP")</f>
        <v>0</v>
      </c>
      <c r="AL106" s="51"/>
      <c r="AM106" s="51"/>
      <c r="AN106" s="51"/>
      <c r="AO106" s="50">
        <f>COUNTIF(AO72:AO103,"CP")</f>
        <v>0</v>
      </c>
      <c r="AP106" s="51"/>
      <c r="AQ106" s="51"/>
      <c r="AR106" s="51"/>
      <c r="AS106" s="50">
        <f>COUNTIF(AS72:AS103,"CP")</f>
        <v>7</v>
      </c>
      <c r="AT106" s="51"/>
      <c r="AU106" s="51"/>
      <c r="AV106" s="51"/>
      <c r="AW106" s="52">
        <f>COUNTIF(AW72:AW103,"CP")</f>
        <v>16</v>
      </c>
      <c r="AX106" s="457">
        <f>SUM(E106:AW106)</f>
        <v>51</v>
      </c>
      <c r="AY106" s="457"/>
      <c r="AZ106" s="53" t="s">
        <v>61</v>
      </c>
      <c r="BA106" s="48"/>
      <c r="BB106" s="124"/>
    </row>
    <row r="107" spans="1:54" ht="9.75" customHeight="1">
      <c r="A107" s="137"/>
      <c r="C107" s="163" t="s">
        <v>62</v>
      </c>
      <c r="D107" s="54"/>
      <c r="E107" s="55">
        <f>COUNTIF(E72:E103,"0 H")</f>
        <v>0</v>
      </c>
      <c r="F107" s="56"/>
      <c r="G107" s="56"/>
      <c r="H107" s="56"/>
      <c r="I107" s="55">
        <f>COUNTIF(I72:I103,"0 H")</f>
        <v>0</v>
      </c>
      <c r="J107" s="56"/>
      <c r="K107" s="56"/>
      <c r="L107" s="56"/>
      <c r="M107" s="55">
        <f>COUNTIF(M72:M103,"0 H")</f>
        <v>0</v>
      </c>
      <c r="N107" s="56"/>
      <c r="O107" s="56"/>
      <c r="P107" s="56"/>
      <c r="Q107" s="55">
        <f>COUNTIF(Q72:Q103,"0 H")</f>
        <v>0</v>
      </c>
      <c r="R107" s="56"/>
      <c r="S107" s="56"/>
      <c r="T107" s="56"/>
      <c r="U107" s="55">
        <f>COUNTIF(U72:U103,"0 H")</f>
        <v>0</v>
      </c>
      <c r="V107" s="56"/>
      <c r="W107" s="56"/>
      <c r="X107" s="56"/>
      <c r="Y107" s="55">
        <f>COUNTIF(Y72:Y103,"0 H")</f>
        <v>2</v>
      </c>
      <c r="Z107" s="56"/>
      <c r="AA107" s="56"/>
      <c r="AB107" s="56"/>
      <c r="AC107" s="55">
        <f>COUNTIF(AC72:AC103,"0 H")</f>
        <v>0</v>
      </c>
      <c r="AD107" s="56"/>
      <c r="AE107" s="56"/>
      <c r="AF107" s="56"/>
      <c r="AG107" s="55">
        <f>COUNTIF(AG72:AG103,"0 H")</f>
        <v>4</v>
      </c>
      <c r="AH107" s="56"/>
      <c r="AI107" s="56"/>
      <c r="AJ107" s="56"/>
      <c r="AK107" s="55">
        <f>COUNTIF(AK72:AK103,"0 H")</f>
        <v>0</v>
      </c>
      <c r="AL107" s="56"/>
      <c r="AM107" s="56"/>
      <c r="AN107" s="56"/>
      <c r="AO107" s="55">
        <f>COUNTIF(AO72:AO103,"0 H")</f>
        <v>0</v>
      </c>
      <c r="AP107" s="56"/>
      <c r="AQ107" s="56"/>
      <c r="AR107" s="56"/>
      <c r="AS107" s="55">
        <f>COUNTIF(AS72:AS103,"0 H")</f>
        <v>9</v>
      </c>
      <c r="AT107" s="56"/>
      <c r="AU107" s="56"/>
      <c r="AV107" s="56"/>
      <c r="AW107" s="57">
        <f>COUNTIF(AW72:AW103,"0 H")</f>
        <v>7</v>
      </c>
      <c r="AX107" s="458">
        <f>SUM(E107:AW107)</f>
        <v>22</v>
      </c>
      <c r="AY107" s="458"/>
      <c r="AZ107" s="57" t="s">
        <v>63</v>
      </c>
      <c r="BA107" s="17"/>
      <c r="BB107" s="79"/>
    </row>
    <row r="108" spans="1:54" ht="9.75" customHeight="1" thickBot="1">
      <c r="A108" s="137"/>
      <c r="C108" s="164" t="s">
        <v>64</v>
      </c>
      <c r="D108" s="58"/>
      <c r="E108" s="59">
        <f>COUNTIF(E73:E104,"F")</f>
        <v>0</v>
      </c>
      <c r="F108" s="60"/>
      <c r="G108" s="60"/>
      <c r="H108" s="60"/>
      <c r="I108" s="59">
        <f>COUNTIF(I73:I104,"F")</f>
        <v>0</v>
      </c>
      <c r="J108" s="60"/>
      <c r="K108" s="60"/>
      <c r="L108" s="60"/>
      <c r="M108" s="59">
        <f>COUNTIF(M73:M104,"F")</f>
        <v>2</v>
      </c>
      <c r="N108" s="60"/>
      <c r="O108" s="60"/>
      <c r="P108" s="60"/>
      <c r="Q108" s="59">
        <f>COUNTIF(Q73:Q104,"F")</f>
        <v>1</v>
      </c>
      <c r="R108" s="60"/>
      <c r="S108" s="60"/>
      <c r="T108" s="60"/>
      <c r="U108" s="59">
        <f>COUNTIF(U73:U104,"F")</f>
        <v>1</v>
      </c>
      <c r="V108" s="60"/>
      <c r="W108" s="60"/>
      <c r="X108" s="60"/>
      <c r="Y108" s="59">
        <f>COUNTIF(Y73:Y104,"F")</f>
        <v>0</v>
      </c>
      <c r="Z108" s="60"/>
      <c r="AA108" s="60"/>
      <c r="AB108" s="60"/>
      <c r="AC108" s="59">
        <f>COUNTIF(AC73:AC104,"F")</f>
        <v>0</v>
      </c>
      <c r="AD108" s="60"/>
      <c r="AE108" s="60"/>
      <c r="AF108" s="60"/>
      <c r="AG108" s="59">
        <f>COUNTIF(AG73:AG104,"F")</f>
        <v>1</v>
      </c>
      <c r="AH108" s="60"/>
      <c r="AI108" s="60"/>
      <c r="AJ108" s="60"/>
      <c r="AK108" s="59">
        <f>COUNTIF(AK73:AK104,"F")</f>
        <v>3</v>
      </c>
      <c r="AL108" s="60"/>
      <c r="AM108" s="60"/>
      <c r="AN108" s="60"/>
      <c r="AO108" s="59">
        <f>COUNTIF(AO73:AO104,"F")</f>
        <v>1</v>
      </c>
      <c r="AP108" s="60"/>
      <c r="AQ108" s="60"/>
      <c r="AR108" s="60"/>
      <c r="AS108" s="59">
        <f>COUNTIF(AS73:AS104,"F")</f>
        <v>1</v>
      </c>
      <c r="AT108" s="60"/>
      <c r="AU108" s="60"/>
      <c r="AV108" s="60"/>
      <c r="AW108" s="61">
        <f>COUNTIF(AW73:AW104,"F")</f>
        <v>1</v>
      </c>
      <c r="AX108" s="459">
        <f>SUM(E108:AW108)</f>
        <v>11</v>
      </c>
      <c r="AY108" s="459"/>
      <c r="AZ108" s="62" t="s">
        <v>64</v>
      </c>
      <c r="BA108" s="17"/>
      <c r="BB108" s="79"/>
    </row>
    <row r="109" spans="1:54" s="16" customFormat="1" ht="9.75" customHeight="1">
      <c r="A109" s="139"/>
      <c r="B109" s="176"/>
      <c r="C109" s="15"/>
      <c r="E109" s="63" t="s">
        <v>65</v>
      </c>
      <c r="F109" s="1"/>
      <c r="G109" s="1"/>
      <c r="H109" s="1"/>
      <c r="I109" s="64">
        <v>25</v>
      </c>
      <c r="J109" s="1"/>
      <c r="K109" s="65" t="s">
        <v>66</v>
      </c>
      <c r="L109" s="1"/>
      <c r="M109" s="1"/>
      <c r="O109" s="40"/>
      <c r="P109" s="1"/>
      <c r="Q109" s="65"/>
      <c r="T109" s="1"/>
      <c r="U109" s="653" t="s">
        <v>67</v>
      </c>
      <c r="V109" s="461"/>
      <c r="W109" s="461"/>
      <c r="X109" s="461"/>
      <c r="Y109" s="461"/>
      <c r="Z109" s="461"/>
      <c r="AA109" s="461"/>
      <c r="AB109" s="237"/>
      <c r="AC109" s="461" t="s">
        <v>68</v>
      </c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657"/>
      <c r="AN109" s="1"/>
      <c r="AO109" s="66"/>
      <c r="AP109" s="1"/>
      <c r="AQ109" s="1"/>
      <c r="AR109" s="1"/>
      <c r="AT109" s="1"/>
      <c r="AU109" s="1"/>
      <c r="AW109" s="7"/>
      <c r="AX109" s="466" t="s">
        <v>69</v>
      </c>
      <c r="AY109" s="467"/>
      <c r="AZ109" s="468"/>
      <c r="BA109" s="19"/>
      <c r="BB109" s="83"/>
    </row>
    <row r="110" spans="1:54" s="16" customFormat="1" ht="9.75" customHeight="1">
      <c r="A110" s="139"/>
      <c r="B110" s="176"/>
      <c r="C110" s="18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T110" s="1"/>
      <c r="U110" s="654"/>
      <c r="V110" s="463"/>
      <c r="W110" s="463"/>
      <c r="X110" s="463"/>
      <c r="Y110" s="463"/>
      <c r="Z110" s="463"/>
      <c r="AA110" s="463"/>
      <c r="AB110" s="238"/>
      <c r="AC110" s="463"/>
      <c r="AD110" s="463"/>
      <c r="AE110" s="463"/>
      <c r="AF110" s="463"/>
      <c r="AG110" s="463"/>
      <c r="AH110" s="463"/>
      <c r="AI110" s="463"/>
      <c r="AJ110" s="463"/>
      <c r="AK110" s="463"/>
      <c r="AL110" s="463"/>
      <c r="AM110" s="658"/>
      <c r="AN110" s="1"/>
      <c r="AO110" s="67"/>
      <c r="AP110" s="1"/>
      <c r="AQ110" s="1"/>
      <c r="AR110" s="1" t="s">
        <v>70</v>
      </c>
      <c r="AS110" s="1"/>
      <c r="AT110" s="1"/>
      <c r="AU110" s="1"/>
      <c r="AV110" s="1"/>
      <c r="AW110" s="112">
        <f>SUM(E105:AW105)</f>
        <v>1484.5</v>
      </c>
      <c r="AX110" s="469"/>
      <c r="AY110" s="470"/>
      <c r="AZ110" s="471"/>
      <c r="BA110" s="19"/>
      <c r="BB110" s="83"/>
    </row>
    <row r="111" spans="1:54" s="16" customFormat="1" ht="9.75" customHeight="1">
      <c r="A111" s="139"/>
      <c r="B111" s="176"/>
      <c r="C111" s="18"/>
      <c r="D111" s="1"/>
      <c r="E111" s="1"/>
      <c r="F111" s="1"/>
      <c r="G111" s="1"/>
      <c r="H111" s="1"/>
      <c r="I111" s="68">
        <v>30</v>
      </c>
      <c r="J111" s="65" t="s">
        <v>71</v>
      </c>
      <c r="L111" s="1"/>
      <c r="M111" s="1"/>
      <c r="N111" s="1"/>
      <c r="O111" s="1"/>
      <c r="P111" s="1"/>
      <c r="Q111" s="1"/>
      <c r="T111" s="1"/>
      <c r="U111" s="654"/>
      <c r="V111" s="463"/>
      <c r="W111" s="463"/>
      <c r="X111" s="463"/>
      <c r="Y111" s="463"/>
      <c r="Z111" s="463"/>
      <c r="AA111" s="463"/>
      <c r="AB111" s="238"/>
      <c r="AC111" s="463"/>
      <c r="AD111" s="463"/>
      <c r="AE111" s="463"/>
      <c r="AF111" s="463"/>
      <c r="AG111" s="463"/>
      <c r="AH111" s="463"/>
      <c r="AI111" s="463"/>
      <c r="AJ111" s="463"/>
      <c r="AK111" s="463"/>
      <c r="AL111" s="463"/>
      <c r="AM111" s="658"/>
      <c r="AN111" s="1"/>
      <c r="AO111" s="18"/>
      <c r="AP111" s="1"/>
      <c r="AQ111" s="1"/>
      <c r="AR111" s="1"/>
      <c r="AS111" s="21"/>
      <c r="AT111" s="1"/>
      <c r="AU111" s="1"/>
      <c r="AV111" s="1"/>
      <c r="AW111" s="7"/>
      <c r="AX111" s="469"/>
      <c r="AY111" s="470"/>
      <c r="AZ111" s="471"/>
      <c r="BA111" s="19"/>
      <c r="BB111" s="83"/>
    </row>
    <row r="112" spans="1:54" s="16" customFormat="1" ht="9.75" customHeight="1">
      <c r="A112" s="139"/>
      <c r="B112" s="176"/>
      <c r="C112" s="18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T112" s="1"/>
      <c r="U112" s="654"/>
      <c r="V112" s="463"/>
      <c r="W112" s="463"/>
      <c r="X112" s="463"/>
      <c r="Y112" s="463"/>
      <c r="Z112" s="463"/>
      <c r="AA112" s="463"/>
      <c r="AB112" s="238"/>
      <c r="AC112" s="463"/>
      <c r="AD112" s="463"/>
      <c r="AE112" s="463"/>
      <c r="AF112" s="463"/>
      <c r="AG112" s="463"/>
      <c r="AH112" s="463"/>
      <c r="AI112" s="463"/>
      <c r="AJ112" s="463"/>
      <c r="AK112" s="463"/>
      <c r="AL112" s="463"/>
      <c r="AM112" s="658"/>
      <c r="AN112" s="1"/>
      <c r="AO112" s="18"/>
      <c r="AP112" s="1"/>
      <c r="AQ112" s="1"/>
      <c r="AR112" s="1" t="s">
        <v>72</v>
      </c>
      <c r="AS112" s="1"/>
      <c r="AT112" s="1"/>
      <c r="AU112" s="1"/>
      <c r="AV112" s="1"/>
      <c r="AW112" s="112">
        <f>+(7/(($AX$115)+7))*AW110</f>
        <v>7.0023584905660377</v>
      </c>
      <c r="AX112" s="469"/>
      <c r="AY112" s="470"/>
      <c r="AZ112" s="471"/>
      <c r="BA112" s="19"/>
      <c r="BB112" s="83"/>
    </row>
    <row r="113" spans="1:54" s="16" customFormat="1" ht="9.75" customHeight="1">
      <c r="A113" s="139"/>
      <c r="B113" s="176"/>
      <c r="C113" s="18"/>
      <c r="D113" s="1"/>
      <c r="E113" s="1"/>
      <c r="F113" s="1"/>
      <c r="G113" s="1"/>
      <c r="H113" s="1"/>
      <c r="I113" s="69" t="s">
        <v>50</v>
      </c>
      <c r="J113" s="1"/>
      <c r="K113" s="65" t="s">
        <v>73</v>
      </c>
      <c r="L113" s="1"/>
      <c r="M113" s="1"/>
      <c r="N113" s="1"/>
      <c r="O113" s="1"/>
      <c r="P113" s="1"/>
      <c r="Q113" s="1"/>
      <c r="R113" s="1"/>
      <c r="S113" s="1"/>
      <c r="T113" s="1"/>
      <c r="U113" s="654"/>
      <c r="V113" s="463"/>
      <c r="W113" s="463"/>
      <c r="X113" s="463"/>
      <c r="Y113" s="463"/>
      <c r="Z113" s="463"/>
      <c r="AA113" s="463"/>
      <c r="AB113" s="238"/>
      <c r="AC113" s="463"/>
      <c r="AD113" s="463"/>
      <c r="AE113" s="463"/>
      <c r="AF113" s="463"/>
      <c r="AG113" s="463"/>
      <c r="AH113" s="463"/>
      <c r="AI113" s="463"/>
      <c r="AJ113" s="463"/>
      <c r="AK113" s="463"/>
      <c r="AL113" s="463"/>
      <c r="AM113" s="658"/>
      <c r="AN113" s="1"/>
      <c r="AO113" s="18"/>
      <c r="AP113" s="1"/>
      <c r="AQ113" s="1"/>
      <c r="AR113" s="1"/>
      <c r="AS113" s="1"/>
      <c r="AT113" s="1"/>
      <c r="AU113" s="1"/>
      <c r="AV113" s="1"/>
      <c r="AW113" s="73"/>
      <c r="AX113" s="469"/>
      <c r="AY113" s="470"/>
      <c r="AZ113" s="471"/>
      <c r="BA113" s="19"/>
      <c r="BB113" s="83"/>
    </row>
    <row r="114" spans="1:54" s="16" customFormat="1" ht="23.45" customHeight="1">
      <c r="A114" s="139"/>
      <c r="B114" s="176"/>
      <c r="C114" s="165"/>
      <c r="F114" s="1"/>
      <c r="G114" s="1"/>
      <c r="H114" s="1"/>
      <c r="I114" s="70" t="s">
        <v>53</v>
      </c>
      <c r="J114" s="1"/>
      <c r="K114" s="531" t="s">
        <v>74</v>
      </c>
      <c r="L114" s="531"/>
      <c r="M114" s="531"/>
      <c r="N114" s="531"/>
      <c r="O114" s="531"/>
      <c r="P114" s="531"/>
      <c r="Q114" s="531"/>
      <c r="R114" s="531"/>
      <c r="S114" s="531"/>
      <c r="T114" s="1"/>
      <c r="U114" s="655"/>
      <c r="V114" s="656"/>
      <c r="W114" s="656"/>
      <c r="X114" s="656"/>
      <c r="Y114" s="656"/>
      <c r="Z114" s="656"/>
      <c r="AA114" s="656"/>
      <c r="AB114" s="239"/>
      <c r="AC114" s="656"/>
      <c r="AD114" s="656"/>
      <c r="AE114" s="656"/>
      <c r="AF114" s="656"/>
      <c r="AG114" s="656"/>
      <c r="AH114" s="656"/>
      <c r="AI114" s="656"/>
      <c r="AJ114" s="656"/>
      <c r="AK114" s="656"/>
      <c r="AL114" s="656"/>
      <c r="AM114" s="659"/>
      <c r="AN114" s="1"/>
      <c r="AO114" s="18"/>
      <c r="AP114" s="1"/>
      <c r="AQ114" s="1"/>
      <c r="AR114" s="1"/>
      <c r="AV114" s="1"/>
      <c r="AW114" s="7"/>
      <c r="AX114" s="469"/>
      <c r="AY114" s="470"/>
      <c r="AZ114" s="471"/>
      <c r="BA114" s="19"/>
      <c r="BB114" s="83"/>
    </row>
    <row r="115" spans="1:54" s="16" customFormat="1" ht="16.5" customHeight="1">
      <c r="A115" s="139"/>
      <c r="B115" s="176"/>
      <c r="C115" s="166"/>
      <c r="D115" s="167"/>
      <c r="E115" s="194"/>
      <c r="F115" s="71"/>
      <c r="G115" s="71"/>
      <c r="H115" s="71"/>
      <c r="I115" s="71"/>
      <c r="J115" s="71"/>
      <c r="K115" s="532"/>
      <c r="L115" s="532"/>
      <c r="M115" s="532"/>
      <c r="N115" s="532"/>
      <c r="O115" s="532"/>
      <c r="P115" s="532"/>
      <c r="Q115" s="532"/>
      <c r="R115" s="532"/>
      <c r="S115" s="532"/>
      <c r="T115" s="168"/>
      <c r="U115" s="169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1"/>
      <c r="AN115" s="170"/>
      <c r="AO115" s="93"/>
      <c r="AP115" s="94"/>
      <c r="AQ115" s="94"/>
      <c r="AR115" s="94"/>
      <c r="AS115" s="94"/>
      <c r="AT115" s="95"/>
      <c r="AU115" s="95"/>
      <c r="AV115" s="96" t="s">
        <v>75</v>
      </c>
      <c r="AW115" s="76">
        <f>+AW110-AW112</f>
        <v>1477.4976415094341</v>
      </c>
      <c r="AX115" s="475">
        <f t="shared" ref="AX115" si="14">$AZ$28</f>
        <v>1477</v>
      </c>
      <c r="AY115" s="476"/>
      <c r="AZ115" s="477"/>
      <c r="BA115" s="172" t="s">
        <v>12</v>
      </c>
      <c r="BB115" s="83"/>
    </row>
    <row r="116" spans="1:54" s="16" customFormat="1" ht="16.5" customHeight="1">
      <c r="A116" s="139"/>
      <c r="B116" s="176"/>
      <c r="C116" s="97"/>
      <c r="D116" s="83"/>
      <c r="E116" s="98"/>
      <c r="F116" s="79"/>
      <c r="G116" s="79"/>
      <c r="H116" s="79"/>
      <c r="I116" s="79"/>
      <c r="J116" s="79"/>
      <c r="K116" s="99"/>
      <c r="L116" s="99"/>
      <c r="M116" s="99"/>
      <c r="N116" s="99"/>
      <c r="O116" s="99"/>
      <c r="P116" s="99"/>
      <c r="Q116" s="99"/>
      <c r="R116" s="99"/>
      <c r="S116" s="99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5"/>
      <c r="AU116" s="85"/>
      <c r="AV116" s="100"/>
      <c r="AW116" s="101"/>
      <c r="AX116" s="102"/>
      <c r="AY116" s="102"/>
      <c r="AZ116" s="102"/>
      <c r="BA116" s="83"/>
      <c r="BB116" s="83"/>
    </row>
    <row r="117" spans="1:54" s="16" customFormat="1" ht="14.1" customHeight="1">
      <c r="A117" s="139"/>
      <c r="B117" s="176"/>
      <c r="C117" s="72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3"/>
      <c r="AT117" s="73"/>
      <c r="AU117" s="73"/>
      <c r="AV117" s="73"/>
      <c r="AW117" s="73"/>
      <c r="AX117" s="83"/>
      <c r="AY117" s="83"/>
      <c r="AZ117" s="83"/>
      <c r="BA117" s="83"/>
      <c r="BB117" s="83"/>
    </row>
    <row r="118" spans="1:54" s="16" customFormat="1" ht="21.75" customHeight="1">
      <c r="A118" s="139"/>
      <c r="B118" s="176"/>
      <c r="C118" s="22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28"/>
      <c r="AT118" s="228"/>
      <c r="AU118" s="228"/>
      <c r="AV118" s="228"/>
      <c r="AW118" s="229"/>
      <c r="AX118" s="83"/>
      <c r="AY118" s="83"/>
      <c r="AZ118" s="83"/>
      <c r="BA118" s="83"/>
      <c r="BB118" s="83"/>
    </row>
    <row r="119" spans="1:54" s="16" customFormat="1" ht="21.75" customHeight="1">
      <c r="A119" s="139"/>
      <c r="B119" s="176"/>
      <c r="C119" s="230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231"/>
      <c r="AT119" s="231"/>
      <c r="AU119" s="231"/>
      <c r="AV119" s="231"/>
      <c r="AW119" s="232"/>
      <c r="AX119" s="83"/>
      <c r="AY119" s="83"/>
      <c r="AZ119" s="83"/>
      <c r="BA119" s="83"/>
      <c r="BB119" s="83"/>
    </row>
    <row r="120" spans="1:54" s="16" customFormat="1" ht="21.75" customHeight="1">
      <c r="A120" s="139"/>
      <c r="B120" s="176"/>
      <c r="C120" s="233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231"/>
      <c r="AT120" s="231"/>
      <c r="AU120" s="231"/>
      <c r="AV120" s="231"/>
      <c r="AW120" s="232"/>
      <c r="AX120" s="83"/>
      <c r="AY120" s="83"/>
      <c r="AZ120" s="83"/>
      <c r="BA120" s="83"/>
      <c r="BB120" s="83"/>
    </row>
    <row r="121" spans="1:54" s="16" customFormat="1" ht="9.75" customHeight="1">
      <c r="A121" s="139"/>
      <c r="B121" s="176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79"/>
      <c r="AW121" s="79"/>
      <c r="AX121" s="79"/>
      <c r="AY121" s="83"/>
      <c r="AZ121" s="83"/>
      <c r="BA121" s="83"/>
      <c r="BB121" s="83"/>
    </row>
    <row r="122" spans="1:54" s="13" customFormat="1" ht="15.75" customHeight="1">
      <c r="A122" s="133"/>
      <c r="B122" s="133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</row>
    <row r="123" spans="1:54" s="16" customFormat="1" ht="9.75" customHeight="1">
      <c r="A123" s="139"/>
      <c r="B123" s="176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79"/>
      <c r="AY123" s="83"/>
      <c r="AZ123" s="83"/>
      <c r="BA123" s="83"/>
      <c r="BB123" s="83"/>
    </row>
    <row r="124" spans="1:54" s="75" customFormat="1" ht="18.75" customHeight="1">
      <c r="A124" s="139"/>
      <c r="B124" s="176"/>
      <c r="C124" s="650" t="s">
        <v>76</v>
      </c>
      <c r="D124" s="651"/>
      <c r="E124" s="651"/>
      <c r="F124" s="651"/>
      <c r="G124" s="651"/>
      <c r="H124" s="651"/>
      <c r="I124" s="651"/>
      <c r="J124" s="651"/>
      <c r="K124" s="651"/>
      <c r="L124" s="651"/>
      <c r="M124" s="651"/>
      <c r="N124" s="651"/>
      <c r="O124" s="651"/>
      <c r="P124" s="651"/>
      <c r="Q124" s="651"/>
      <c r="R124" s="651"/>
      <c r="S124" s="651"/>
      <c r="T124" s="651"/>
      <c r="U124" s="651"/>
      <c r="V124" s="651"/>
      <c r="W124" s="651"/>
      <c r="X124" s="651"/>
      <c r="Y124" s="651"/>
      <c r="Z124" s="651"/>
      <c r="AA124" s="651"/>
      <c r="AB124" s="651"/>
      <c r="AC124" s="651"/>
      <c r="AD124" s="651"/>
      <c r="AE124" s="651"/>
      <c r="AF124" s="651"/>
      <c r="AG124" s="651"/>
      <c r="AH124" s="651"/>
      <c r="AI124" s="651"/>
      <c r="AJ124" s="651"/>
      <c r="AK124" s="651"/>
      <c r="AL124" s="651"/>
      <c r="AM124" s="651"/>
      <c r="AN124" s="651"/>
      <c r="AO124" s="651"/>
      <c r="AP124" s="651"/>
      <c r="AQ124" s="651"/>
      <c r="AR124" s="651"/>
      <c r="AS124" s="651"/>
      <c r="AT124" s="651"/>
      <c r="AU124" s="651"/>
      <c r="AV124" s="651"/>
      <c r="AW124" s="652"/>
      <c r="AX124" s="104"/>
      <c r="AY124" s="105"/>
      <c r="AZ124" s="105"/>
      <c r="BA124" s="105"/>
      <c r="BB124" s="105"/>
    </row>
    <row r="125" spans="1:54" s="16" customFormat="1" ht="9.75" customHeight="1" thickBot="1">
      <c r="A125" s="537" t="s">
        <v>1</v>
      </c>
      <c r="B125" s="175"/>
      <c r="C125" s="198" t="s">
        <v>20</v>
      </c>
      <c r="D125" s="154"/>
      <c r="E125" s="154"/>
      <c r="F125" s="154"/>
      <c r="G125" s="572" t="str">
        <f>$I$28</f>
        <v>Monsieur EXEMPLE</v>
      </c>
      <c r="H125" s="572"/>
      <c r="I125" s="572"/>
      <c r="J125" s="572"/>
      <c r="K125" s="572"/>
      <c r="L125" s="572"/>
      <c r="M125" s="572"/>
      <c r="N125" s="199"/>
      <c r="O125" s="572" t="str">
        <f>$V$28</f>
        <v>Poste fictif</v>
      </c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83"/>
      <c r="AY125" s="83"/>
      <c r="AZ125" s="79"/>
      <c r="BA125" s="79"/>
      <c r="BB125" s="79"/>
    </row>
    <row r="126" spans="1:54" s="16" customFormat="1" ht="38.25" customHeight="1" thickBot="1">
      <c r="A126" s="537"/>
      <c r="B126" s="175"/>
      <c r="C126" s="596" t="s">
        <v>77</v>
      </c>
      <c r="D126" s="597"/>
      <c r="E126" s="597"/>
      <c r="F126" s="597"/>
      <c r="G126" s="597"/>
      <c r="H126" s="597"/>
      <c r="I126" s="597"/>
      <c r="J126" s="597"/>
      <c r="K126" s="597"/>
      <c r="L126" s="597"/>
      <c r="M126" s="597"/>
      <c r="N126" s="597"/>
      <c r="O126" s="597"/>
      <c r="P126" s="597"/>
      <c r="Q126" s="597"/>
      <c r="R126" s="597"/>
      <c r="S126" s="597"/>
      <c r="T126" s="597"/>
      <c r="U126" s="597"/>
      <c r="V126" s="597"/>
      <c r="W126" s="597"/>
      <c r="X126" s="598"/>
      <c r="Y126" s="140"/>
      <c r="Z126" s="140"/>
      <c r="AA126" s="140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  <c r="AY126" s="83"/>
      <c r="AZ126" s="83"/>
      <c r="BA126" s="83"/>
      <c r="BB126" s="83"/>
    </row>
    <row r="127" spans="1:54" s="16" customFormat="1" ht="54" customHeight="1" thickBot="1">
      <c r="A127" s="537"/>
      <c r="B127" s="175"/>
      <c r="C127" s="484" t="s">
        <v>78</v>
      </c>
      <c r="D127" s="485"/>
      <c r="E127" s="485"/>
      <c r="F127" s="485"/>
      <c r="G127" s="485"/>
      <c r="H127" s="485"/>
      <c r="I127" s="485"/>
      <c r="J127" s="485"/>
      <c r="K127" s="485"/>
      <c r="L127" s="485"/>
      <c r="M127" s="485"/>
      <c r="N127" s="485"/>
      <c r="O127" s="485"/>
      <c r="P127" s="486"/>
      <c r="Q127" s="487">
        <f t="shared" ref="Q127" si="15">$AZ$28</f>
        <v>1477</v>
      </c>
      <c r="R127" s="488"/>
      <c r="S127" s="488"/>
      <c r="T127" s="488"/>
      <c r="U127" s="488"/>
      <c r="V127" s="488"/>
      <c r="W127" s="488"/>
      <c r="X127" s="489"/>
      <c r="Y127" s="141"/>
      <c r="Z127" s="623" t="s">
        <v>79</v>
      </c>
      <c r="AA127" s="624"/>
      <c r="AB127" s="624"/>
      <c r="AC127" s="624"/>
      <c r="AD127" s="624"/>
      <c r="AE127" s="624"/>
      <c r="AF127" s="624"/>
      <c r="AG127" s="624"/>
      <c r="AH127" s="624"/>
      <c r="AI127" s="624"/>
      <c r="AJ127" s="625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  <c r="AY127" s="83"/>
      <c r="AZ127" s="83"/>
      <c r="BA127" s="83"/>
      <c r="BB127" s="83"/>
    </row>
    <row r="128" spans="1:54" s="16" customFormat="1" ht="40.5" customHeight="1" thickBot="1">
      <c r="A128" s="537"/>
      <c r="B128" s="175"/>
      <c r="C128" s="629" t="s">
        <v>80</v>
      </c>
      <c r="D128" s="630"/>
      <c r="E128" s="630"/>
      <c r="F128" s="630"/>
      <c r="G128" s="630"/>
      <c r="H128" s="630"/>
      <c r="I128" s="630"/>
      <c r="J128" s="630"/>
      <c r="K128" s="630"/>
      <c r="L128" s="630"/>
      <c r="M128" s="630"/>
      <c r="N128" s="630"/>
      <c r="O128" s="630"/>
      <c r="P128" s="631"/>
      <c r="Q128" s="632">
        <f t="shared" ref="Q128" si="16">$AW$115</f>
        <v>1477.4976415094341</v>
      </c>
      <c r="R128" s="633"/>
      <c r="S128" s="633"/>
      <c r="T128" s="634"/>
      <c r="U128" s="634"/>
      <c r="V128" s="634"/>
      <c r="W128" s="634"/>
      <c r="X128" s="635"/>
      <c r="Y128" s="188"/>
      <c r="Z128" s="626"/>
      <c r="AA128" s="627"/>
      <c r="AB128" s="627"/>
      <c r="AC128" s="627"/>
      <c r="AD128" s="627"/>
      <c r="AE128" s="627"/>
      <c r="AF128" s="627"/>
      <c r="AG128" s="627"/>
      <c r="AH128" s="627"/>
      <c r="AI128" s="627"/>
      <c r="AJ128" s="628"/>
      <c r="AK128" s="512">
        <f>O37-Q128</f>
        <v>-0.49764150943406094</v>
      </c>
      <c r="AL128" s="513"/>
      <c r="AM128" s="513"/>
      <c r="AN128" s="513"/>
      <c r="AO128" s="514"/>
      <c r="AP128" s="187"/>
      <c r="AQ128" s="83"/>
      <c r="AR128" s="83"/>
      <c r="AS128" s="83"/>
      <c r="AT128" s="83"/>
      <c r="AU128" s="83"/>
      <c r="AV128" s="83"/>
      <c r="AW128" s="83"/>
      <c r="AX128" s="83"/>
      <c r="AY128" s="83"/>
      <c r="AZ128" s="83"/>
      <c r="BA128" s="83"/>
      <c r="BB128" s="83"/>
    </row>
    <row r="129" spans="1:54" s="16" customFormat="1" ht="40.5" customHeight="1">
      <c r="A129" s="537"/>
      <c r="B129" s="175"/>
      <c r="C129" s="636" t="s">
        <v>81</v>
      </c>
      <c r="D129" s="637"/>
      <c r="E129" s="637"/>
      <c r="F129" s="637"/>
      <c r="G129" s="637"/>
      <c r="H129" s="637"/>
      <c r="I129" s="637"/>
      <c r="J129" s="637"/>
      <c r="K129" s="637"/>
      <c r="L129" s="637"/>
      <c r="M129" s="637"/>
      <c r="N129" s="637"/>
      <c r="O129" s="637"/>
      <c r="P129" s="638"/>
      <c r="Q129" s="639">
        <v>12</v>
      </c>
      <c r="R129" s="640"/>
      <c r="S129" s="640"/>
      <c r="T129" s="640"/>
      <c r="U129" s="640"/>
      <c r="V129" s="640"/>
      <c r="W129" s="640"/>
      <c r="X129" s="641"/>
      <c r="Y129" s="141"/>
      <c r="Z129" s="142"/>
      <c r="AA129" s="142"/>
      <c r="AB129" s="83"/>
      <c r="AC129" s="83"/>
      <c r="AD129" s="83"/>
      <c r="AE129" s="83"/>
      <c r="AF129" s="83"/>
      <c r="AG129" s="83"/>
      <c r="AH129" s="83"/>
      <c r="AI129" s="83"/>
      <c r="AJ129" s="83"/>
      <c r="AK129" s="128"/>
      <c r="AL129" s="83"/>
      <c r="AM129" s="128"/>
      <c r="AN129" s="83"/>
      <c r="AO129" s="128"/>
      <c r="AP129" s="83"/>
      <c r="AQ129" s="83"/>
      <c r="AR129" s="83"/>
      <c r="AS129" s="83"/>
      <c r="AT129" s="83"/>
      <c r="AU129" s="83"/>
      <c r="AV129" s="83"/>
      <c r="AW129" s="83"/>
      <c r="AX129" s="83"/>
      <c r="AY129" s="83"/>
      <c r="AZ129" s="83"/>
      <c r="BA129" s="83"/>
      <c r="BB129" s="83"/>
    </row>
    <row r="130" spans="1:54" s="16" customFormat="1" ht="24.75" customHeight="1">
      <c r="A130" s="537"/>
      <c r="B130" s="175"/>
      <c r="C130" s="605" t="s">
        <v>82</v>
      </c>
      <c r="D130" s="606"/>
      <c r="E130" s="606"/>
      <c r="F130" s="606"/>
      <c r="G130" s="606"/>
      <c r="H130" s="606"/>
      <c r="I130" s="606"/>
      <c r="J130" s="606"/>
      <c r="K130" s="606"/>
      <c r="L130" s="606"/>
      <c r="M130" s="606"/>
      <c r="N130" s="606"/>
      <c r="O130" s="606"/>
      <c r="P130" s="606"/>
      <c r="Q130" s="606"/>
      <c r="R130" s="606"/>
      <c r="S130" s="606"/>
      <c r="T130" s="606"/>
      <c r="U130" s="606"/>
      <c r="V130" s="606"/>
      <c r="W130" s="606"/>
      <c r="X130" s="607"/>
      <c r="Y130" s="143"/>
      <c r="Z130" s="144"/>
      <c r="AA130" s="144"/>
      <c r="AB130" s="83"/>
      <c r="AC130" s="83"/>
      <c r="AD130" s="83"/>
      <c r="AE130" s="83"/>
      <c r="AF130" s="83"/>
      <c r="AG130" s="608"/>
      <c r="AH130" s="609"/>
      <c r="AI130" s="609"/>
      <c r="AJ130" s="609"/>
      <c r="AK130" s="609"/>
      <c r="AL130" s="609"/>
      <c r="AM130" s="609"/>
      <c r="AN130" s="609"/>
      <c r="AO130" s="609"/>
      <c r="AP130" s="145"/>
      <c r="AQ130" s="146"/>
      <c r="AR130" s="83"/>
      <c r="AS130" s="83"/>
      <c r="AT130" s="83"/>
      <c r="AU130" s="83"/>
      <c r="AV130" s="83"/>
      <c r="AW130" s="83"/>
      <c r="AX130" s="83"/>
      <c r="AY130" s="83"/>
      <c r="AZ130" s="79"/>
      <c r="BA130" s="83"/>
      <c r="BB130" s="83"/>
    </row>
    <row r="131" spans="1:54" s="16" customFormat="1" ht="21" customHeight="1" thickBot="1">
      <c r="A131" s="537"/>
      <c r="B131" s="175"/>
      <c r="C131" s="610" t="s">
        <v>83</v>
      </c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611"/>
      <c r="O131" s="611"/>
      <c r="P131" s="612"/>
      <c r="Q131" s="613">
        <f>+((Q128/Q127)*1820)</f>
        <v>1820.6132075471698</v>
      </c>
      <c r="R131" s="614"/>
      <c r="S131" s="614"/>
      <c r="T131" s="615"/>
      <c r="U131" s="615"/>
      <c r="V131" s="615"/>
      <c r="W131" s="615"/>
      <c r="X131" s="616"/>
      <c r="Y131" s="143"/>
      <c r="Z131" s="144"/>
      <c r="AA131" s="144"/>
      <c r="AB131" s="83"/>
      <c r="AC131" s="83"/>
      <c r="AD131" s="83"/>
      <c r="AE131" s="83"/>
      <c r="AF131" s="83"/>
      <c r="AG131" s="125"/>
      <c r="AH131" s="83"/>
      <c r="AI131" s="83"/>
      <c r="AJ131" s="83"/>
      <c r="AK131" s="83"/>
      <c r="AL131" s="83"/>
      <c r="AM131" s="83"/>
      <c r="AN131" s="83"/>
      <c r="AO131" s="83"/>
      <c r="AP131" s="83"/>
      <c r="AQ131" s="126"/>
      <c r="AR131" s="83"/>
      <c r="AS131" s="83"/>
      <c r="AT131" s="83"/>
      <c r="AU131" s="83"/>
      <c r="AV131" s="83"/>
      <c r="AW131" s="83"/>
      <c r="AX131" s="83"/>
      <c r="AY131" s="83"/>
      <c r="AZ131" s="83"/>
      <c r="BA131" s="83"/>
      <c r="BB131" s="79"/>
    </row>
    <row r="132" spans="1:54" s="16" customFormat="1" ht="18.75" customHeight="1" thickBot="1">
      <c r="A132" s="537"/>
      <c r="B132" s="175"/>
      <c r="C132" s="617" t="s">
        <v>84</v>
      </c>
      <c r="D132" s="618"/>
      <c r="E132" s="618"/>
      <c r="F132" s="618"/>
      <c r="G132" s="618"/>
      <c r="H132" s="618"/>
      <c r="I132" s="618"/>
      <c r="J132" s="618"/>
      <c r="K132" s="618"/>
      <c r="L132" s="618"/>
      <c r="M132" s="618"/>
      <c r="N132" s="618"/>
      <c r="O132" s="618"/>
      <c r="P132" s="619"/>
      <c r="Q132" s="620">
        <f>+((Q128/Q127)*1820)/Q129</f>
        <v>151.7177672955975</v>
      </c>
      <c r="R132" s="620"/>
      <c r="S132" s="620"/>
      <c r="T132" s="621"/>
      <c r="U132" s="621"/>
      <c r="V132" s="621"/>
      <c r="W132" s="621"/>
      <c r="X132" s="622"/>
      <c r="Y132" s="143"/>
      <c r="Z132" s="144"/>
      <c r="AA132" s="144"/>
      <c r="AB132" s="83"/>
      <c r="AC132" s="83"/>
      <c r="AD132" s="83"/>
      <c r="AE132" s="83"/>
      <c r="AF132" s="83"/>
      <c r="AG132" s="125"/>
      <c r="AH132" s="83"/>
      <c r="AI132" s="83"/>
      <c r="AJ132" s="83"/>
      <c r="AK132" s="83"/>
      <c r="AL132" s="83"/>
      <c r="AM132" s="83"/>
      <c r="AN132" s="83"/>
      <c r="AO132" s="83"/>
      <c r="AP132" s="83"/>
      <c r="AQ132" s="126"/>
      <c r="AR132" s="83"/>
      <c r="AS132" s="83"/>
      <c r="AT132" s="83"/>
      <c r="AU132" s="83"/>
      <c r="AV132" s="83"/>
      <c r="AW132" s="83"/>
      <c r="AX132" s="83"/>
      <c r="AY132" s="83"/>
      <c r="AZ132" s="83"/>
      <c r="BA132" s="83"/>
      <c r="BB132" s="79"/>
    </row>
    <row r="133" spans="1:54" s="16" customFormat="1" ht="18.75" customHeight="1" thickBot="1">
      <c r="A133" s="537"/>
      <c r="B133" s="175"/>
      <c r="C133" s="599" t="s">
        <v>85</v>
      </c>
      <c r="D133" s="600"/>
      <c r="E133" s="600"/>
      <c r="F133" s="600"/>
      <c r="G133" s="600"/>
      <c r="H133" s="600"/>
      <c r="I133" s="600"/>
      <c r="J133" s="600"/>
      <c r="K133" s="600"/>
      <c r="L133" s="600"/>
      <c r="M133" s="600"/>
      <c r="N133" s="600"/>
      <c r="O133" s="600"/>
      <c r="P133" s="601"/>
      <c r="Q133" s="602">
        <f>+((Q128/Q127)*1820)/Q129/(52/12)</f>
        <v>35.011792452830193</v>
      </c>
      <c r="R133" s="602"/>
      <c r="S133" s="602"/>
      <c r="T133" s="603"/>
      <c r="U133" s="603"/>
      <c r="V133" s="603"/>
      <c r="W133" s="603"/>
      <c r="X133" s="604"/>
      <c r="Y133" s="143"/>
      <c r="Z133" s="144"/>
      <c r="AA133" s="144"/>
      <c r="AB133" s="83"/>
      <c r="AC133" s="83"/>
      <c r="AD133" s="83"/>
      <c r="AE133" s="83"/>
      <c r="AF133" s="83"/>
      <c r="AG133" s="127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9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79"/>
    </row>
    <row r="134" spans="1:54" s="16" customFormat="1" ht="9.75" customHeight="1">
      <c r="A134" s="134"/>
      <c r="B134" s="176"/>
      <c r="AZ134" s="1"/>
      <c r="BA134" s="1"/>
      <c r="BB134" s="1"/>
    </row>
  </sheetData>
  <mergeCells count="153">
    <mergeCell ref="C124:AW124"/>
    <mergeCell ref="C71:D71"/>
    <mergeCell ref="G71:H71"/>
    <mergeCell ref="K71:L71"/>
    <mergeCell ref="O71:P71"/>
    <mergeCell ref="S71:T71"/>
    <mergeCell ref="W71:X71"/>
    <mergeCell ref="AA71:AB71"/>
    <mergeCell ref="AE71:AF71"/>
    <mergeCell ref="AI71:AJ71"/>
    <mergeCell ref="U109:AA114"/>
    <mergeCell ref="AC109:AM114"/>
    <mergeCell ref="AX108:AY108"/>
    <mergeCell ref="AM71:AN71"/>
    <mergeCell ref="AQ71:AR71"/>
    <mergeCell ref="AU71:AV71"/>
    <mergeCell ref="AX97:AZ97"/>
    <mergeCell ref="AX98:AY98"/>
    <mergeCell ref="AX99:AY99"/>
    <mergeCell ref="AX109:AZ114"/>
    <mergeCell ref="K114:S115"/>
    <mergeCell ref="AX115:AZ115"/>
    <mergeCell ref="AX106:AY106"/>
    <mergeCell ref="AX107:AY107"/>
    <mergeCell ref="A125:A133"/>
    <mergeCell ref="G125:M125"/>
    <mergeCell ref="O125:AC125"/>
    <mergeCell ref="C126:X126"/>
    <mergeCell ref="C127:P127"/>
    <mergeCell ref="C133:P133"/>
    <mergeCell ref="Q133:X133"/>
    <mergeCell ref="C130:X130"/>
    <mergeCell ref="AG130:AO130"/>
    <mergeCell ref="C131:P131"/>
    <mergeCell ref="Q131:X131"/>
    <mergeCell ref="C132:P132"/>
    <mergeCell ref="Q132:X132"/>
    <mergeCell ref="Q127:X127"/>
    <mergeCell ref="Z127:AJ128"/>
    <mergeCell ref="C128:P128"/>
    <mergeCell ref="Q128:X128"/>
    <mergeCell ref="AK128:AO128"/>
    <mergeCell ref="C129:P129"/>
    <mergeCell ref="Q129:X129"/>
    <mergeCell ref="E61:AN61"/>
    <mergeCell ref="A66:A105"/>
    <mergeCell ref="AZ66:BA66"/>
    <mergeCell ref="G67:M67"/>
    <mergeCell ref="O67:U67"/>
    <mergeCell ref="AM70:AO70"/>
    <mergeCell ref="AQ70:AS70"/>
    <mergeCell ref="AU70:AW70"/>
    <mergeCell ref="AX100:AY100"/>
    <mergeCell ref="AX104:AZ104"/>
    <mergeCell ref="AX105:AY105"/>
    <mergeCell ref="C70:E70"/>
    <mergeCell ref="G70:I70"/>
    <mergeCell ref="K70:M70"/>
    <mergeCell ref="O70:Q70"/>
    <mergeCell ref="S70:U70"/>
    <mergeCell ref="W70:Y70"/>
    <mergeCell ref="AA70:AC70"/>
    <mergeCell ref="AE70:AG70"/>
    <mergeCell ref="AI70:AK70"/>
    <mergeCell ref="AH53:AJ53"/>
    <mergeCell ref="H54:I54"/>
    <mergeCell ref="L54:M54"/>
    <mergeCell ref="P54:Q54"/>
    <mergeCell ref="T54:U54"/>
    <mergeCell ref="X54:Y54"/>
    <mergeCell ref="AB54:AC54"/>
    <mergeCell ref="AF54:AG54"/>
    <mergeCell ref="AH54:AJ54"/>
    <mergeCell ref="AH51:AJ51"/>
    <mergeCell ref="G52:I52"/>
    <mergeCell ref="K52:M52"/>
    <mergeCell ref="O52:Q52"/>
    <mergeCell ref="S52:U52"/>
    <mergeCell ref="W52:Y52"/>
    <mergeCell ref="AA52:AC52"/>
    <mergeCell ref="AE52:AG52"/>
    <mergeCell ref="AE50:AG50"/>
    <mergeCell ref="G51:I51"/>
    <mergeCell ref="K51:M51"/>
    <mergeCell ref="O51:Q51"/>
    <mergeCell ref="S51:U51"/>
    <mergeCell ref="W51:Y51"/>
    <mergeCell ref="AA51:AC51"/>
    <mergeCell ref="AE51:AG51"/>
    <mergeCell ref="G50:I50"/>
    <mergeCell ref="K50:M50"/>
    <mergeCell ref="O50:Q50"/>
    <mergeCell ref="S50:U50"/>
    <mergeCell ref="W50:Y50"/>
    <mergeCell ref="AA50:AC50"/>
    <mergeCell ref="S48:U48"/>
    <mergeCell ref="W48:Y48"/>
    <mergeCell ref="AA48:AC48"/>
    <mergeCell ref="AE48:AG48"/>
    <mergeCell ref="G47:I47"/>
    <mergeCell ref="K47:M47"/>
    <mergeCell ref="O47:Q47"/>
    <mergeCell ref="S47:U47"/>
    <mergeCell ref="W47:Y47"/>
    <mergeCell ref="AA47:AC47"/>
    <mergeCell ref="O37:Q37"/>
    <mergeCell ref="AM28:AP28"/>
    <mergeCell ref="AQ28:AR28"/>
    <mergeCell ref="A42:A54"/>
    <mergeCell ref="K42:Q42"/>
    <mergeCell ref="S42:AG42"/>
    <mergeCell ref="G43:I43"/>
    <mergeCell ref="K43:M43"/>
    <mergeCell ref="O43:Q43"/>
    <mergeCell ref="S43:U43"/>
    <mergeCell ref="W43:Y43"/>
    <mergeCell ref="AA43:AC43"/>
    <mergeCell ref="AE43:AG43"/>
    <mergeCell ref="G46:I46"/>
    <mergeCell ref="K46:M46"/>
    <mergeCell ref="O46:Q46"/>
    <mergeCell ref="S46:U46"/>
    <mergeCell ref="W46:Y46"/>
    <mergeCell ref="AA46:AC46"/>
    <mergeCell ref="AE46:AG46"/>
    <mergeCell ref="AE47:AG47"/>
    <mergeCell ref="G48:I48"/>
    <mergeCell ref="K48:M48"/>
    <mergeCell ref="O48:Q48"/>
    <mergeCell ref="AS28:AV28"/>
    <mergeCell ref="AX28:AY28"/>
    <mergeCell ref="BA28:BB28"/>
    <mergeCell ref="A31:A38"/>
    <mergeCell ref="D32:Q32"/>
    <mergeCell ref="E33:N33"/>
    <mergeCell ref="O33:Q33"/>
    <mergeCell ref="E34:N34"/>
    <mergeCell ref="A1:D1"/>
    <mergeCell ref="E1:I1"/>
    <mergeCell ref="E23:BA23"/>
    <mergeCell ref="A26:A29"/>
    <mergeCell ref="AM26:AZ26"/>
    <mergeCell ref="AM27:AZ27"/>
    <mergeCell ref="D28:H28"/>
    <mergeCell ref="I28:P28"/>
    <mergeCell ref="Q28:U28"/>
    <mergeCell ref="V28:AK28"/>
    <mergeCell ref="O34:Q34"/>
    <mergeCell ref="E35:N35"/>
    <mergeCell ref="O35:Q35"/>
    <mergeCell ref="E36:N36"/>
    <mergeCell ref="O36:Q36"/>
    <mergeCell ref="D37:N37"/>
  </mergeCells>
  <conditionalFormatting sqref="C84:D104">
    <cfRule type="cellIs" dxfId="157" priority="23" stopIfTrue="1" operator="equal">
      <formula>"lundi"</formula>
    </cfRule>
    <cfRule type="cellIs" dxfId="156" priority="24" stopIfTrue="1" operator="equal">
      <formula>"dimanche"</formula>
    </cfRule>
  </conditionalFormatting>
  <conditionalFormatting sqref="H73:H103">
    <cfRule type="cellIs" dxfId="155" priority="7" stopIfTrue="1" operator="equal">
      <formula>"lundi"</formula>
    </cfRule>
    <cfRule type="cellIs" dxfId="154" priority="8" stopIfTrue="1" operator="equal">
      <formula>"dimanche"</formula>
    </cfRule>
  </conditionalFormatting>
  <conditionalFormatting sqref="I74:AB91">
    <cfRule type="cellIs" dxfId="153" priority="1" stopIfTrue="1" operator="equal">
      <formula>"lundi"</formula>
    </cfRule>
    <cfRule type="cellIs" dxfId="152" priority="2" stopIfTrue="1" operator="equal">
      <formula>"dimanche"</formula>
    </cfRule>
  </conditionalFormatting>
  <conditionalFormatting sqref="I73:AV73 C73:G83 AO74:AV77 AG74:AM89 AO78:AW78 AO79:AV82 AT83:AV84 AO83:AR85 E84:G103 AT85:AW85 AO86:AV86 AO87:AW87 AO88:AV88 AT89:AV91 AO89:AR94 AH90:AM94 AT92:AW92 J92:P94 R92:X96 Z92:AB97 AT93:AV94 I95:P95 AG95:AM95 AO95:AV95 J96:P96 AT96:AV98 AH96:AM101 AO96:AR101 J97:X97 J98:AB98 AT99:AW99 J99:X100 Z99:AB100 AT100:AV101 J101:AB101 I102:AB102 AG102:AM103 J103:AE103 AO103:AR103 AT103:AW103 E104:AA104 AC104:AM104 AO104:AW104">
    <cfRule type="cellIs" dxfId="151" priority="39" stopIfTrue="1" operator="equal">
      <formula>"lundi"</formula>
    </cfRule>
    <cfRule type="cellIs" dxfId="150" priority="40" stopIfTrue="1" operator="equal">
      <formula>"dimanche"</formula>
    </cfRule>
  </conditionalFormatting>
  <conditionalFormatting sqref="AB104:AB105">
    <cfRule type="cellIs" dxfId="149" priority="37" stopIfTrue="1" operator="equal">
      <formula>"lundi"</formula>
    </cfRule>
    <cfRule type="cellIs" dxfId="148" priority="38" stopIfTrue="1" operator="equal">
      <formula>"dimanche"</formula>
    </cfRule>
  </conditionalFormatting>
  <conditionalFormatting sqref="AC74:AE102">
    <cfRule type="cellIs" dxfId="147" priority="29" stopIfTrue="1" operator="equal">
      <formula>"lundi"</formula>
    </cfRule>
    <cfRule type="cellIs" dxfId="146" priority="30" stopIfTrue="1" operator="equal">
      <formula>"dimanche"</formula>
    </cfRule>
  </conditionalFormatting>
  <conditionalFormatting sqref="AF74:AF103">
    <cfRule type="cellIs" dxfId="145" priority="35" stopIfTrue="1" operator="equal">
      <formula>"lundi"</formula>
    </cfRule>
    <cfRule type="cellIs" dxfId="144" priority="36" stopIfTrue="1" operator="equal">
      <formula>"dimanche"</formula>
    </cfRule>
  </conditionalFormatting>
  <conditionalFormatting sqref="AN74:AN105">
    <cfRule type="cellIs" dxfId="143" priority="33" stopIfTrue="1" operator="equal">
      <formula>"lundi"</formula>
    </cfRule>
    <cfRule type="cellIs" dxfId="142" priority="34" stopIfTrue="1" operator="equal">
      <formula>"dimanche"</formula>
    </cfRule>
  </conditionalFormatting>
  <conditionalFormatting sqref="AO102:AW102">
    <cfRule type="cellIs" dxfId="141" priority="5" stopIfTrue="1" operator="equal">
      <formula>"lundi"</formula>
    </cfRule>
    <cfRule type="cellIs" dxfId="140" priority="6" stopIfTrue="1" operator="equal">
      <formula>"dimanche"</formula>
    </cfRule>
  </conditionalFormatting>
  <conditionalFormatting sqref="AW101">
    <cfRule type="cellIs" dxfId="139" priority="3" stopIfTrue="1" operator="equal">
      <formula>"lundi"</formula>
    </cfRule>
    <cfRule type="cellIs" dxfId="138" priority="4" stopIfTrue="1" operator="equal">
      <formula>"dimanche"</formula>
    </cfRule>
  </conditionalFormatting>
  <pageMargins left="0" right="0" top="0" bottom="0" header="0" footer="0"/>
  <pageSetup paperSize="8" scale="46" firstPageNumber="33" orientation="portrait" useFirstPageNumber="1" r:id="rId1"/>
  <headerFooter alignWithMargins="0"/>
  <rowBreaks count="3" manualBreakCount="3">
    <brk id="38" max="16383" man="1"/>
    <brk id="63" max="16383" man="1"/>
    <brk id="11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65E50-C728-4CB2-BD22-36756F6AF783}">
  <sheetPr>
    <tabColor rgb="FFFFFF00"/>
    <pageSetUpPr fitToPage="1"/>
  </sheetPr>
  <dimension ref="A1:BN101"/>
  <sheetViews>
    <sheetView showGridLines="0" topLeftCell="A70" zoomScaleNormal="100" zoomScaleSheetLayoutView="75" workbookViewId="0">
      <selection activeCell="AQ95" sqref="AQ95"/>
    </sheetView>
  </sheetViews>
  <sheetFormatPr baseColWidth="10" defaultColWidth="10.7109375" defaultRowHeight="9.75" customHeight="1"/>
  <cols>
    <col min="1" max="1" width="4.42578125" style="368" customWidth="1"/>
    <col min="2" max="2" width="0.7109375" style="241" customWidth="1"/>
    <col min="3" max="3" width="2.7109375" style="243" customWidth="1"/>
    <col min="4" max="4" width="1.85546875" style="243" customWidth="1"/>
    <col min="5" max="5" width="5.140625" style="243" customWidth="1"/>
    <col min="6" max="6" width="0.7109375" style="243" customWidth="1"/>
    <col min="7" max="7" width="4" style="243" bestFit="1" customWidth="1"/>
    <col min="8" max="8" width="1.7109375" style="243" customWidth="1"/>
    <col min="9" max="9" width="7" style="243" bestFit="1" customWidth="1"/>
    <col min="10" max="10" width="0.7109375" style="243" customWidth="1"/>
    <col min="11" max="11" width="4" style="243" bestFit="1" customWidth="1"/>
    <col min="12" max="12" width="1.85546875" style="243" customWidth="1"/>
    <col min="13" max="13" width="5.42578125" style="243" customWidth="1"/>
    <col min="14" max="14" width="0.7109375" style="243" customWidth="1"/>
    <col min="15" max="15" width="2.85546875" style="243" customWidth="1"/>
    <col min="16" max="16" width="1.85546875" style="243" customWidth="1"/>
    <col min="17" max="17" width="5.7109375" style="243" customWidth="1"/>
    <col min="18" max="18" width="0.7109375" style="243" customWidth="1"/>
    <col min="19" max="19" width="2.7109375" style="243" customWidth="1"/>
    <col min="20" max="20" width="1.85546875" style="243" customWidth="1"/>
    <col min="21" max="21" width="6" style="243" customWidth="1"/>
    <col min="22" max="22" width="0.7109375" style="243" customWidth="1"/>
    <col min="23" max="23" width="3.28515625" style="243" customWidth="1"/>
    <col min="24" max="24" width="1.85546875" style="243" customWidth="1"/>
    <col min="25" max="25" width="5.28515625" style="243" customWidth="1"/>
    <col min="26" max="26" width="0.7109375" style="243" customWidth="1"/>
    <col min="27" max="27" width="2.85546875" style="243" customWidth="1"/>
    <col min="28" max="28" width="1.85546875" style="243" customWidth="1"/>
    <col min="29" max="29" width="6.140625" style="243" customWidth="1"/>
    <col min="30" max="30" width="0.7109375" style="243" customWidth="1"/>
    <col min="31" max="31" width="3.28515625" style="243" customWidth="1"/>
    <col min="32" max="32" width="1.85546875" style="243" customWidth="1"/>
    <col min="33" max="33" width="5.42578125" style="243" customWidth="1"/>
    <col min="34" max="34" width="0.7109375" style="243" customWidth="1"/>
    <col min="35" max="35" width="3.140625" style="243" customWidth="1"/>
    <col min="36" max="36" width="1.85546875" style="243" customWidth="1"/>
    <col min="37" max="37" width="6" style="243" customWidth="1"/>
    <col min="38" max="38" width="0.7109375" style="243" customWidth="1"/>
    <col min="39" max="39" width="3.42578125" style="243" customWidth="1"/>
    <col min="40" max="40" width="1.85546875" style="243" customWidth="1"/>
    <col min="41" max="41" width="5.5703125" style="243" customWidth="1"/>
    <col min="42" max="42" width="0.7109375" style="243" customWidth="1"/>
    <col min="43" max="43" width="3.7109375" style="243" customWidth="1"/>
    <col min="44" max="44" width="1.85546875" style="243" customWidth="1"/>
    <col min="45" max="45" width="5.28515625" style="243" customWidth="1"/>
    <col min="46" max="46" width="0.7109375" style="243" customWidth="1"/>
    <col min="47" max="47" width="3.7109375" style="243" customWidth="1"/>
    <col min="48" max="48" width="1.85546875" style="243" customWidth="1"/>
    <col min="49" max="49" width="8.7109375" style="243" customWidth="1"/>
    <col min="50" max="50" width="5.5703125" style="243" customWidth="1"/>
    <col min="51" max="51" width="2" style="243" customWidth="1"/>
    <col min="52" max="52" width="11.7109375" style="243" customWidth="1"/>
    <col min="53" max="53" width="6.28515625" style="243" customWidth="1"/>
    <col min="54" max="54" width="11.5703125" style="243" customWidth="1"/>
    <col min="55" max="55" width="14.140625" style="243" bestFit="1" customWidth="1"/>
    <col min="56" max="56" width="10.7109375" style="243"/>
    <col min="57" max="57" width="15.28515625" style="243" customWidth="1"/>
    <col min="58" max="258" width="10.7109375" style="243"/>
    <col min="259" max="259" width="2.7109375" style="243" customWidth="1"/>
    <col min="260" max="260" width="1.85546875" style="243" customWidth="1"/>
    <col min="261" max="261" width="5.140625" style="243" customWidth="1"/>
    <col min="262" max="262" width="0.7109375" style="243" customWidth="1"/>
    <col min="263" max="263" width="4" style="243" bestFit="1" customWidth="1"/>
    <col min="264" max="264" width="1.7109375" style="243" customWidth="1"/>
    <col min="265" max="265" width="7" style="243" bestFit="1" customWidth="1"/>
    <col min="266" max="266" width="0.7109375" style="243" customWidth="1"/>
    <col min="267" max="267" width="4" style="243" bestFit="1" customWidth="1"/>
    <col min="268" max="268" width="1.85546875" style="243" customWidth="1"/>
    <col min="269" max="269" width="5.42578125" style="243" customWidth="1"/>
    <col min="270" max="270" width="0.7109375" style="243" customWidth="1"/>
    <col min="271" max="271" width="4" style="243" bestFit="1" customWidth="1"/>
    <col min="272" max="272" width="1.85546875" style="243" customWidth="1"/>
    <col min="273" max="273" width="5.7109375" style="243" customWidth="1"/>
    <col min="274" max="274" width="0.7109375" style="243" customWidth="1"/>
    <col min="275" max="275" width="2.7109375" style="243" customWidth="1"/>
    <col min="276" max="276" width="1.85546875" style="243" customWidth="1"/>
    <col min="277" max="277" width="6" style="243" customWidth="1"/>
    <col min="278" max="278" width="0.7109375" style="243" customWidth="1"/>
    <col min="279" max="279" width="3.28515625" style="243" customWidth="1"/>
    <col min="280" max="280" width="1.85546875" style="243" customWidth="1"/>
    <col min="281" max="281" width="5.28515625" style="243" customWidth="1"/>
    <col min="282" max="282" width="0.7109375" style="243" customWidth="1"/>
    <col min="283" max="283" width="2.85546875" style="243" customWidth="1"/>
    <col min="284" max="284" width="1.85546875" style="243" customWidth="1"/>
    <col min="285" max="285" width="6.140625" style="243" customWidth="1"/>
    <col min="286" max="286" width="0.7109375" style="243" customWidth="1"/>
    <col min="287" max="287" width="3.28515625" style="243" customWidth="1"/>
    <col min="288" max="288" width="1.85546875" style="243" customWidth="1"/>
    <col min="289" max="289" width="5.42578125" style="243" customWidth="1"/>
    <col min="290" max="290" width="0.7109375" style="243" customWidth="1"/>
    <col min="291" max="291" width="3.140625" style="243" customWidth="1"/>
    <col min="292" max="292" width="1.85546875" style="243" customWidth="1"/>
    <col min="293" max="293" width="6" style="243" customWidth="1"/>
    <col min="294" max="294" width="0.7109375" style="243" customWidth="1"/>
    <col min="295" max="295" width="3.42578125" style="243" customWidth="1"/>
    <col min="296" max="296" width="1.85546875" style="243" customWidth="1"/>
    <col min="297" max="297" width="5.5703125" style="243" customWidth="1"/>
    <col min="298" max="298" width="0.7109375" style="243" customWidth="1"/>
    <col min="299" max="299" width="3.7109375" style="243" customWidth="1"/>
    <col min="300" max="300" width="1.85546875" style="243" customWidth="1"/>
    <col min="301" max="301" width="5.28515625" style="243" customWidth="1"/>
    <col min="302" max="302" width="0.7109375" style="243" customWidth="1"/>
    <col min="303" max="303" width="3.7109375" style="243" customWidth="1"/>
    <col min="304" max="304" width="1.85546875" style="243" customWidth="1"/>
    <col min="305" max="305" width="7.140625" style="243" customWidth="1"/>
    <col min="306" max="306" width="5.5703125" style="243" customWidth="1"/>
    <col min="307" max="307" width="2" style="243" customWidth="1"/>
    <col min="308" max="308" width="11.7109375" style="243" customWidth="1"/>
    <col min="309" max="309" width="6.28515625" style="243" customWidth="1"/>
    <col min="310" max="310" width="11.5703125" style="243" customWidth="1"/>
    <col min="311" max="311" width="14.140625" style="243" bestFit="1" customWidth="1"/>
    <col min="312" max="312" width="10.7109375" style="243"/>
    <col min="313" max="313" width="15.28515625" style="243" customWidth="1"/>
    <col min="314" max="514" width="10.7109375" style="243"/>
    <col min="515" max="515" width="2.7109375" style="243" customWidth="1"/>
    <col min="516" max="516" width="1.85546875" style="243" customWidth="1"/>
    <col min="517" max="517" width="5.140625" style="243" customWidth="1"/>
    <col min="518" max="518" width="0.7109375" style="243" customWidth="1"/>
    <col min="519" max="519" width="4" style="243" bestFit="1" customWidth="1"/>
    <col min="520" max="520" width="1.7109375" style="243" customWidth="1"/>
    <col min="521" max="521" width="7" style="243" bestFit="1" customWidth="1"/>
    <col min="522" max="522" width="0.7109375" style="243" customWidth="1"/>
    <col min="523" max="523" width="4" style="243" bestFit="1" customWidth="1"/>
    <col min="524" max="524" width="1.85546875" style="243" customWidth="1"/>
    <col min="525" max="525" width="5.42578125" style="243" customWidth="1"/>
    <col min="526" max="526" width="0.7109375" style="243" customWidth="1"/>
    <col min="527" max="527" width="4" style="243" bestFit="1" customWidth="1"/>
    <col min="528" max="528" width="1.85546875" style="243" customWidth="1"/>
    <col min="529" max="529" width="5.7109375" style="243" customWidth="1"/>
    <col min="530" max="530" width="0.7109375" style="243" customWidth="1"/>
    <col min="531" max="531" width="2.7109375" style="243" customWidth="1"/>
    <col min="532" max="532" width="1.85546875" style="243" customWidth="1"/>
    <col min="533" max="533" width="6" style="243" customWidth="1"/>
    <col min="534" max="534" width="0.7109375" style="243" customWidth="1"/>
    <col min="535" max="535" width="3.28515625" style="243" customWidth="1"/>
    <col min="536" max="536" width="1.85546875" style="243" customWidth="1"/>
    <col min="537" max="537" width="5.28515625" style="243" customWidth="1"/>
    <col min="538" max="538" width="0.7109375" style="243" customWidth="1"/>
    <col min="539" max="539" width="2.85546875" style="243" customWidth="1"/>
    <col min="540" max="540" width="1.85546875" style="243" customWidth="1"/>
    <col min="541" max="541" width="6.140625" style="243" customWidth="1"/>
    <col min="542" max="542" width="0.7109375" style="243" customWidth="1"/>
    <col min="543" max="543" width="3.28515625" style="243" customWidth="1"/>
    <col min="544" max="544" width="1.85546875" style="243" customWidth="1"/>
    <col min="545" max="545" width="5.42578125" style="243" customWidth="1"/>
    <col min="546" max="546" width="0.7109375" style="243" customWidth="1"/>
    <col min="547" max="547" width="3.140625" style="243" customWidth="1"/>
    <col min="548" max="548" width="1.85546875" style="243" customWidth="1"/>
    <col min="549" max="549" width="6" style="243" customWidth="1"/>
    <col min="550" max="550" width="0.7109375" style="243" customWidth="1"/>
    <col min="551" max="551" width="3.42578125" style="243" customWidth="1"/>
    <col min="552" max="552" width="1.85546875" style="243" customWidth="1"/>
    <col min="553" max="553" width="5.5703125" style="243" customWidth="1"/>
    <col min="554" max="554" width="0.7109375" style="243" customWidth="1"/>
    <col min="555" max="555" width="3.7109375" style="243" customWidth="1"/>
    <col min="556" max="556" width="1.85546875" style="243" customWidth="1"/>
    <col min="557" max="557" width="5.28515625" style="243" customWidth="1"/>
    <col min="558" max="558" width="0.7109375" style="243" customWidth="1"/>
    <col min="559" max="559" width="3.7109375" style="243" customWidth="1"/>
    <col min="560" max="560" width="1.85546875" style="243" customWidth="1"/>
    <col min="561" max="561" width="7.140625" style="243" customWidth="1"/>
    <col min="562" max="562" width="5.5703125" style="243" customWidth="1"/>
    <col min="563" max="563" width="2" style="243" customWidth="1"/>
    <col min="564" max="564" width="11.7109375" style="243" customWidth="1"/>
    <col min="565" max="565" width="6.28515625" style="243" customWidth="1"/>
    <col min="566" max="566" width="11.5703125" style="243" customWidth="1"/>
    <col min="567" max="567" width="14.140625" style="243" bestFit="1" customWidth="1"/>
    <col min="568" max="568" width="10.7109375" style="243"/>
    <col min="569" max="569" width="15.28515625" style="243" customWidth="1"/>
    <col min="570" max="770" width="10.7109375" style="243"/>
    <col min="771" max="771" width="2.7109375" style="243" customWidth="1"/>
    <col min="772" max="772" width="1.85546875" style="243" customWidth="1"/>
    <col min="773" max="773" width="5.140625" style="243" customWidth="1"/>
    <col min="774" max="774" width="0.7109375" style="243" customWidth="1"/>
    <col min="775" max="775" width="4" style="243" bestFit="1" customWidth="1"/>
    <col min="776" max="776" width="1.7109375" style="243" customWidth="1"/>
    <col min="777" max="777" width="7" style="243" bestFit="1" customWidth="1"/>
    <col min="778" max="778" width="0.7109375" style="243" customWidth="1"/>
    <col min="779" max="779" width="4" style="243" bestFit="1" customWidth="1"/>
    <col min="780" max="780" width="1.85546875" style="243" customWidth="1"/>
    <col min="781" max="781" width="5.42578125" style="243" customWidth="1"/>
    <col min="782" max="782" width="0.7109375" style="243" customWidth="1"/>
    <col min="783" max="783" width="4" style="243" bestFit="1" customWidth="1"/>
    <col min="784" max="784" width="1.85546875" style="243" customWidth="1"/>
    <col min="785" max="785" width="5.7109375" style="243" customWidth="1"/>
    <col min="786" max="786" width="0.7109375" style="243" customWidth="1"/>
    <col min="787" max="787" width="2.7109375" style="243" customWidth="1"/>
    <col min="788" max="788" width="1.85546875" style="243" customWidth="1"/>
    <col min="789" max="789" width="6" style="243" customWidth="1"/>
    <col min="790" max="790" width="0.7109375" style="243" customWidth="1"/>
    <col min="791" max="791" width="3.28515625" style="243" customWidth="1"/>
    <col min="792" max="792" width="1.85546875" style="243" customWidth="1"/>
    <col min="793" max="793" width="5.28515625" style="243" customWidth="1"/>
    <col min="794" max="794" width="0.7109375" style="243" customWidth="1"/>
    <col min="795" max="795" width="2.85546875" style="243" customWidth="1"/>
    <col min="796" max="796" width="1.85546875" style="243" customWidth="1"/>
    <col min="797" max="797" width="6.140625" style="243" customWidth="1"/>
    <col min="798" max="798" width="0.7109375" style="243" customWidth="1"/>
    <col min="799" max="799" width="3.28515625" style="243" customWidth="1"/>
    <col min="800" max="800" width="1.85546875" style="243" customWidth="1"/>
    <col min="801" max="801" width="5.42578125" style="243" customWidth="1"/>
    <col min="802" max="802" width="0.7109375" style="243" customWidth="1"/>
    <col min="803" max="803" width="3.140625" style="243" customWidth="1"/>
    <col min="804" max="804" width="1.85546875" style="243" customWidth="1"/>
    <col min="805" max="805" width="6" style="243" customWidth="1"/>
    <col min="806" max="806" width="0.7109375" style="243" customWidth="1"/>
    <col min="807" max="807" width="3.42578125" style="243" customWidth="1"/>
    <col min="808" max="808" width="1.85546875" style="243" customWidth="1"/>
    <col min="809" max="809" width="5.5703125" style="243" customWidth="1"/>
    <col min="810" max="810" width="0.7109375" style="243" customWidth="1"/>
    <col min="811" max="811" width="3.7109375" style="243" customWidth="1"/>
    <col min="812" max="812" width="1.85546875" style="243" customWidth="1"/>
    <col min="813" max="813" width="5.28515625" style="243" customWidth="1"/>
    <col min="814" max="814" width="0.7109375" style="243" customWidth="1"/>
    <col min="815" max="815" width="3.7109375" style="243" customWidth="1"/>
    <col min="816" max="816" width="1.85546875" style="243" customWidth="1"/>
    <col min="817" max="817" width="7.140625" style="243" customWidth="1"/>
    <col min="818" max="818" width="5.5703125" style="243" customWidth="1"/>
    <col min="819" max="819" width="2" style="243" customWidth="1"/>
    <col min="820" max="820" width="11.7109375" style="243" customWidth="1"/>
    <col min="821" max="821" width="6.28515625" style="243" customWidth="1"/>
    <col min="822" max="822" width="11.5703125" style="243" customWidth="1"/>
    <col min="823" max="823" width="14.140625" style="243" bestFit="1" customWidth="1"/>
    <col min="824" max="824" width="10.7109375" style="243"/>
    <col min="825" max="825" width="15.28515625" style="243" customWidth="1"/>
    <col min="826" max="1026" width="10.7109375" style="243"/>
    <col min="1027" max="1027" width="2.7109375" style="243" customWidth="1"/>
    <col min="1028" max="1028" width="1.85546875" style="243" customWidth="1"/>
    <col min="1029" max="1029" width="5.140625" style="243" customWidth="1"/>
    <col min="1030" max="1030" width="0.7109375" style="243" customWidth="1"/>
    <col min="1031" max="1031" width="4" style="243" bestFit="1" customWidth="1"/>
    <col min="1032" max="1032" width="1.7109375" style="243" customWidth="1"/>
    <col min="1033" max="1033" width="7" style="243" bestFit="1" customWidth="1"/>
    <col min="1034" max="1034" width="0.7109375" style="243" customWidth="1"/>
    <col min="1035" max="1035" width="4" style="243" bestFit="1" customWidth="1"/>
    <col min="1036" max="1036" width="1.85546875" style="243" customWidth="1"/>
    <col min="1037" max="1037" width="5.42578125" style="243" customWidth="1"/>
    <col min="1038" max="1038" width="0.7109375" style="243" customWidth="1"/>
    <col min="1039" max="1039" width="4" style="243" bestFit="1" customWidth="1"/>
    <col min="1040" max="1040" width="1.85546875" style="243" customWidth="1"/>
    <col min="1041" max="1041" width="5.7109375" style="243" customWidth="1"/>
    <col min="1042" max="1042" width="0.7109375" style="243" customWidth="1"/>
    <col min="1043" max="1043" width="2.7109375" style="243" customWidth="1"/>
    <col min="1044" max="1044" width="1.85546875" style="243" customWidth="1"/>
    <col min="1045" max="1045" width="6" style="243" customWidth="1"/>
    <col min="1046" max="1046" width="0.7109375" style="243" customWidth="1"/>
    <col min="1047" max="1047" width="3.28515625" style="243" customWidth="1"/>
    <col min="1048" max="1048" width="1.85546875" style="243" customWidth="1"/>
    <col min="1049" max="1049" width="5.28515625" style="243" customWidth="1"/>
    <col min="1050" max="1050" width="0.7109375" style="243" customWidth="1"/>
    <col min="1051" max="1051" width="2.85546875" style="243" customWidth="1"/>
    <col min="1052" max="1052" width="1.85546875" style="243" customWidth="1"/>
    <col min="1053" max="1053" width="6.140625" style="243" customWidth="1"/>
    <col min="1054" max="1054" width="0.7109375" style="243" customWidth="1"/>
    <col min="1055" max="1055" width="3.28515625" style="243" customWidth="1"/>
    <col min="1056" max="1056" width="1.85546875" style="243" customWidth="1"/>
    <col min="1057" max="1057" width="5.42578125" style="243" customWidth="1"/>
    <col min="1058" max="1058" width="0.7109375" style="243" customWidth="1"/>
    <col min="1059" max="1059" width="3.140625" style="243" customWidth="1"/>
    <col min="1060" max="1060" width="1.85546875" style="243" customWidth="1"/>
    <col min="1061" max="1061" width="6" style="243" customWidth="1"/>
    <col min="1062" max="1062" width="0.7109375" style="243" customWidth="1"/>
    <col min="1063" max="1063" width="3.42578125" style="243" customWidth="1"/>
    <col min="1064" max="1064" width="1.85546875" style="243" customWidth="1"/>
    <col min="1065" max="1065" width="5.5703125" style="243" customWidth="1"/>
    <col min="1066" max="1066" width="0.7109375" style="243" customWidth="1"/>
    <col min="1067" max="1067" width="3.7109375" style="243" customWidth="1"/>
    <col min="1068" max="1068" width="1.85546875" style="243" customWidth="1"/>
    <col min="1069" max="1069" width="5.28515625" style="243" customWidth="1"/>
    <col min="1070" max="1070" width="0.7109375" style="243" customWidth="1"/>
    <col min="1071" max="1071" width="3.7109375" style="243" customWidth="1"/>
    <col min="1072" max="1072" width="1.85546875" style="243" customWidth="1"/>
    <col min="1073" max="1073" width="7.140625" style="243" customWidth="1"/>
    <col min="1074" max="1074" width="5.5703125" style="243" customWidth="1"/>
    <col min="1075" max="1075" width="2" style="243" customWidth="1"/>
    <col min="1076" max="1076" width="11.7109375" style="243" customWidth="1"/>
    <col min="1077" max="1077" width="6.28515625" style="243" customWidth="1"/>
    <col min="1078" max="1078" width="11.5703125" style="243" customWidth="1"/>
    <col min="1079" max="1079" width="14.140625" style="243" bestFit="1" customWidth="1"/>
    <col min="1080" max="1080" width="10.7109375" style="243"/>
    <col min="1081" max="1081" width="15.28515625" style="243" customWidth="1"/>
    <col min="1082" max="1282" width="10.7109375" style="243"/>
    <col min="1283" max="1283" width="2.7109375" style="243" customWidth="1"/>
    <col min="1284" max="1284" width="1.85546875" style="243" customWidth="1"/>
    <col min="1285" max="1285" width="5.140625" style="243" customWidth="1"/>
    <col min="1286" max="1286" width="0.7109375" style="243" customWidth="1"/>
    <col min="1287" max="1287" width="4" style="243" bestFit="1" customWidth="1"/>
    <col min="1288" max="1288" width="1.7109375" style="243" customWidth="1"/>
    <col min="1289" max="1289" width="7" style="243" bestFit="1" customWidth="1"/>
    <col min="1290" max="1290" width="0.7109375" style="243" customWidth="1"/>
    <col min="1291" max="1291" width="4" style="243" bestFit="1" customWidth="1"/>
    <col min="1292" max="1292" width="1.85546875" style="243" customWidth="1"/>
    <col min="1293" max="1293" width="5.42578125" style="243" customWidth="1"/>
    <col min="1294" max="1294" width="0.7109375" style="243" customWidth="1"/>
    <col min="1295" max="1295" width="4" style="243" bestFit="1" customWidth="1"/>
    <col min="1296" max="1296" width="1.85546875" style="243" customWidth="1"/>
    <col min="1297" max="1297" width="5.7109375" style="243" customWidth="1"/>
    <col min="1298" max="1298" width="0.7109375" style="243" customWidth="1"/>
    <col min="1299" max="1299" width="2.7109375" style="243" customWidth="1"/>
    <col min="1300" max="1300" width="1.85546875" style="243" customWidth="1"/>
    <col min="1301" max="1301" width="6" style="243" customWidth="1"/>
    <col min="1302" max="1302" width="0.7109375" style="243" customWidth="1"/>
    <col min="1303" max="1303" width="3.28515625" style="243" customWidth="1"/>
    <col min="1304" max="1304" width="1.85546875" style="243" customWidth="1"/>
    <col min="1305" max="1305" width="5.28515625" style="243" customWidth="1"/>
    <col min="1306" max="1306" width="0.7109375" style="243" customWidth="1"/>
    <col min="1307" max="1307" width="2.85546875" style="243" customWidth="1"/>
    <col min="1308" max="1308" width="1.85546875" style="243" customWidth="1"/>
    <col min="1309" max="1309" width="6.140625" style="243" customWidth="1"/>
    <col min="1310" max="1310" width="0.7109375" style="243" customWidth="1"/>
    <col min="1311" max="1311" width="3.28515625" style="243" customWidth="1"/>
    <col min="1312" max="1312" width="1.85546875" style="243" customWidth="1"/>
    <col min="1313" max="1313" width="5.42578125" style="243" customWidth="1"/>
    <col min="1314" max="1314" width="0.7109375" style="243" customWidth="1"/>
    <col min="1315" max="1315" width="3.140625" style="243" customWidth="1"/>
    <col min="1316" max="1316" width="1.85546875" style="243" customWidth="1"/>
    <col min="1317" max="1317" width="6" style="243" customWidth="1"/>
    <col min="1318" max="1318" width="0.7109375" style="243" customWidth="1"/>
    <col min="1319" max="1319" width="3.42578125" style="243" customWidth="1"/>
    <col min="1320" max="1320" width="1.85546875" style="243" customWidth="1"/>
    <col min="1321" max="1321" width="5.5703125" style="243" customWidth="1"/>
    <col min="1322" max="1322" width="0.7109375" style="243" customWidth="1"/>
    <col min="1323" max="1323" width="3.7109375" style="243" customWidth="1"/>
    <col min="1324" max="1324" width="1.85546875" style="243" customWidth="1"/>
    <col min="1325" max="1325" width="5.28515625" style="243" customWidth="1"/>
    <col min="1326" max="1326" width="0.7109375" style="243" customWidth="1"/>
    <col min="1327" max="1327" width="3.7109375" style="243" customWidth="1"/>
    <col min="1328" max="1328" width="1.85546875" style="243" customWidth="1"/>
    <col min="1329" max="1329" width="7.140625" style="243" customWidth="1"/>
    <col min="1330" max="1330" width="5.5703125" style="243" customWidth="1"/>
    <col min="1331" max="1331" width="2" style="243" customWidth="1"/>
    <col min="1332" max="1332" width="11.7109375" style="243" customWidth="1"/>
    <col min="1333" max="1333" width="6.28515625" style="243" customWidth="1"/>
    <col min="1334" max="1334" width="11.5703125" style="243" customWidth="1"/>
    <col min="1335" max="1335" width="14.140625" style="243" bestFit="1" customWidth="1"/>
    <col min="1336" max="1336" width="10.7109375" style="243"/>
    <col min="1337" max="1337" width="15.28515625" style="243" customWidth="1"/>
    <col min="1338" max="1538" width="10.7109375" style="243"/>
    <col min="1539" max="1539" width="2.7109375" style="243" customWidth="1"/>
    <col min="1540" max="1540" width="1.85546875" style="243" customWidth="1"/>
    <col min="1541" max="1541" width="5.140625" style="243" customWidth="1"/>
    <col min="1542" max="1542" width="0.7109375" style="243" customWidth="1"/>
    <col min="1543" max="1543" width="4" style="243" bestFit="1" customWidth="1"/>
    <col min="1544" max="1544" width="1.7109375" style="243" customWidth="1"/>
    <col min="1545" max="1545" width="7" style="243" bestFit="1" customWidth="1"/>
    <col min="1546" max="1546" width="0.7109375" style="243" customWidth="1"/>
    <col min="1547" max="1547" width="4" style="243" bestFit="1" customWidth="1"/>
    <col min="1548" max="1548" width="1.85546875" style="243" customWidth="1"/>
    <col min="1549" max="1549" width="5.42578125" style="243" customWidth="1"/>
    <col min="1550" max="1550" width="0.7109375" style="243" customWidth="1"/>
    <col min="1551" max="1551" width="4" style="243" bestFit="1" customWidth="1"/>
    <col min="1552" max="1552" width="1.85546875" style="243" customWidth="1"/>
    <col min="1553" max="1553" width="5.7109375" style="243" customWidth="1"/>
    <col min="1554" max="1554" width="0.7109375" style="243" customWidth="1"/>
    <col min="1555" max="1555" width="2.7109375" style="243" customWidth="1"/>
    <col min="1556" max="1556" width="1.85546875" style="243" customWidth="1"/>
    <col min="1557" max="1557" width="6" style="243" customWidth="1"/>
    <col min="1558" max="1558" width="0.7109375" style="243" customWidth="1"/>
    <col min="1559" max="1559" width="3.28515625" style="243" customWidth="1"/>
    <col min="1560" max="1560" width="1.85546875" style="243" customWidth="1"/>
    <col min="1561" max="1561" width="5.28515625" style="243" customWidth="1"/>
    <col min="1562" max="1562" width="0.7109375" style="243" customWidth="1"/>
    <col min="1563" max="1563" width="2.85546875" style="243" customWidth="1"/>
    <col min="1564" max="1564" width="1.85546875" style="243" customWidth="1"/>
    <col min="1565" max="1565" width="6.140625" style="243" customWidth="1"/>
    <col min="1566" max="1566" width="0.7109375" style="243" customWidth="1"/>
    <col min="1567" max="1567" width="3.28515625" style="243" customWidth="1"/>
    <col min="1568" max="1568" width="1.85546875" style="243" customWidth="1"/>
    <col min="1569" max="1569" width="5.42578125" style="243" customWidth="1"/>
    <col min="1570" max="1570" width="0.7109375" style="243" customWidth="1"/>
    <col min="1571" max="1571" width="3.140625" style="243" customWidth="1"/>
    <col min="1572" max="1572" width="1.85546875" style="243" customWidth="1"/>
    <col min="1573" max="1573" width="6" style="243" customWidth="1"/>
    <col min="1574" max="1574" width="0.7109375" style="243" customWidth="1"/>
    <col min="1575" max="1575" width="3.42578125" style="243" customWidth="1"/>
    <col min="1576" max="1576" width="1.85546875" style="243" customWidth="1"/>
    <col min="1577" max="1577" width="5.5703125" style="243" customWidth="1"/>
    <col min="1578" max="1578" width="0.7109375" style="243" customWidth="1"/>
    <col min="1579" max="1579" width="3.7109375" style="243" customWidth="1"/>
    <col min="1580" max="1580" width="1.85546875" style="243" customWidth="1"/>
    <col min="1581" max="1581" width="5.28515625" style="243" customWidth="1"/>
    <col min="1582" max="1582" width="0.7109375" style="243" customWidth="1"/>
    <col min="1583" max="1583" width="3.7109375" style="243" customWidth="1"/>
    <col min="1584" max="1584" width="1.85546875" style="243" customWidth="1"/>
    <col min="1585" max="1585" width="7.140625" style="243" customWidth="1"/>
    <col min="1586" max="1586" width="5.5703125" style="243" customWidth="1"/>
    <col min="1587" max="1587" width="2" style="243" customWidth="1"/>
    <col min="1588" max="1588" width="11.7109375" style="243" customWidth="1"/>
    <col min="1589" max="1589" width="6.28515625" style="243" customWidth="1"/>
    <col min="1590" max="1590" width="11.5703125" style="243" customWidth="1"/>
    <col min="1591" max="1591" width="14.140625" style="243" bestFit="1" customWidth="1"/>
    <col min="1592" max="1592" width="10.7109375" style="243"/>
    <col min="1593" max="1593" width="15.28515625" style="243" customWidth="1"/>
    <col min="1594" max="1794" width="10.7109375" style="243"/>
    <col min="1795" max="1795" width="2.7109375" style="243" customWidth="1"/>
    <col min="1796" max="1796" width="1.85546875" style="243" customWidth="1"/>
    <col min="1797" max="1797" width="5.140625" style="243" customWidth="1"/>
    <col min="1798" max="1798" width="0.7109375" style="243" customWidth="1"/>
    <col min="1799" max="1799" width="4" style="243" bestFit="1" customWidth="1"/>
    <col min="1800" max="1800" width="1.7109375" style="243" customWidth="1"/>
    <col min="1801" max="1801" width="7" style="243" bestFit="1" customWidth="1"/>
    <col min="1802" max="1802" width="0.7109375" style="243" customWidth="1"/>
    <col min="1803" max="1803" width="4" style="243" bestFit="1" customWidth="1"/>
    <col min="1804" max="1804" width="1.85546875" style="243" customWidth="1"/>
    <col min="1805" max="1805" width="5.42578125" style="243" customWidth="1"/>
    <col min="1806" max="1806" width="0.7109375" style="243" customWidth="1"/>
    <col min="1807" max="1807" width="4" style="243" bestFit="1" customWidth="1"/>
    <col min="1808" max="1808" width="1.85546875" style="243" customWidth="1"/>
    <col min="1809" max="1809" width="5.7109375" style="243" customWidth="1"/>
    <col min="1810" max="1810" width="0.7109375" style="243" customWidth="1"/>
    <col min="1811" max="1811" width="2.7109375" style="243" customWidth="1"/>
    <col min="1812" max="1812" width="1.85546875" style="243" customWidth="1"/>
    <col min="1813" max="1813" width="6" style="243" customWidth="1"/>
    <col min="1814" max="1814" width="0.7109375" style="243" customWidth="1"/>
    <col min="1815" max="1815" width="3.28515625" style="243" customWidth="1"/>
    <col min="1816" max="1816" width="1.85546875" style="243" customWidth="1"/>
    <col min="1817" max="1817" width="5.28515625" style="243" customWidth="1"/>
    <col min="1818" max="1818" width="0.7109375" style="243" customWidth="1"/>
    <col min="1819" max="1819" width="2.85546875" style="243" customWidth="1"/>
    <col min="1820" max="1820" width="1.85546875" style="243" customWidth="1"/>
    <col min="1821" max="1821" width="6.140625" style="243" customWidth="1"/>
    <col min="1822" max="1822" width="0.7109375" style="243" customWidth="1"/>
    <col min="1823" max="1823" width="3.28515625" style="243" customWidth="1"/>
    <col min="1824" max="1824" width="1.85546875" style="243" customWidth="1"/>
    <col min="1825" max="1825" width="5.42578125" style="243" customWidth="1"/>
    <col min="1826" max="1826" width="0.7109375" style="243" customWidth="1"/>
    <col min="1827" max="1827" width="3.140625" style="243" customWidth="1"/>
    <col min="1828" max="1828" width="1.85546875" style="243" customWidth="1"/>
    <col min="1829" max="1829" width="6" style="243" customWidth="1"/>
    <col min="1830" max="1830" width="0.7109375" style="243" customWidth="1"/>
    <col min="1831" max="1831" width="3.42578125" style="243" customWidth="1"/>
    <col min="1832" max="1832" width="1.85546875" style="243" customWidth="1"/>
    <col min="1833" max="1833" width="5.5703125" style="243" customWidth="1"/>
    <col min="1834" max="1834" width="0.7109375" style="243" customWidth="1"/>
    <col min="1835" max="1835" width="3.7109375" style="243" customWidth="1"/>
    <col min="1836" max="1836" width="1.85546875" style="243" customWidth="1"/>
    <col min="1837" max="1837" width="5.28515625" style="243" customWidth="1"/>
    <col min="1838" max="1838" width="0.7109375" style="243" customWidth="1"/>
    <col min="1839" max="1839" width="3.7109375" style="243" customWidth="1"/>
    <col min="1840" max="1840" width="1.85546875" style="243" customWidth="1"/>
    <col min="1841" max="1841" width="7.140625" style="243" customWidth="1"/>
    <col min="1842" max="1842" width="5.5703125" style="243" customWidth="1"/>
    <col min="1843" max="1843" width="2" style="243" customWidth="1"/>
    <col min="1844" max="1844" width="11.7109375" style="243" customWidth="1"/>
    <col min="1845" max="1845" width="6.28515625" style="243" customWidth="1"/>
    <col min="1846" max="1846" width="11.5703125" style="243" customWidth="1"/>
    <col min="1847" max="1847" width="14.140625" style="243" bestFit="1" customWidth="1"/>
    <col min="1848" max="1848" width="10.7109375" style="243"/>
    <col min="1849" max="1849" width="15.28515625" style="243" customWidth="1"/>
    <col min="1850" max="2050" width="10.7109375" style="243"/>
    <col min="2051" max="2051" width="2.7109375" style="243" customWidth="1"/>
    <col min="2052" max="2052" width="1.85546875" style="243" customWidth="1"/>
    <col min="2053" max="2053" width="5.140625" style="243" customWidth="1"/>
    <col min="2054" max="2054" width="0.7109375" style="243" customWidth="1"/>
    <col min="2055" max="2055" width="4" style="243" bestFit="1" customWidth="1"/>
    <col min="2056" max="2056" width="1.7109375" style="243" customWidth="1"/>
    <col min="2057" max="2057" width="7" style="243" bestFit="1" customWidth="1"/>
    <col min="2058" max="2058" width="0.7109375" style="243" customWidth="1"/>
    <col min="2059" max="2059" width="4" style="243" bestFit="1" customWidth="1"/>
    <col min="2060" max="2060" width="1.85546875" style="243" customWidth="1"/>
    <col min="2061" max="2061" width="5.42578125" style="243" customWidth="1"/>
    <col min="2062" max="2062" width="0.7109375" style="243" customWidth="1"/>
    <col min="2063" max="2063" width="4" style="243" bestFit="1" customWidth="1"/>
    <col min="2064" max="2064" width="1.85546875" style="243" customWidth="1"/>
    <col min="2065" max="2065" width="5.7109375" style="243" customWidth="1"/>
    <col min="2066" max="2066" width="0.7109375" style="243" customWidth="1"/>
    <col min="2067" max="2067" width="2.7109375" style="243" customWidth="1"/>
    <col min="2068" max="2068" width="1.85546875" style="243" customWidth="1"/>
    <col min="2069" max="2069" width="6" style="243" customWidth="1"/>
    <col min="2070" max="2070" width="0.7109375" style="243" customWidth="1"/>
    <col min="2071" max="2071" width="3.28515625" style="243" customWidth="1"/>
    <col min="2072" max="2072" width="1.85546875" style="243" customWidth="1"/>
    <col min="2073" max="2073" width="5.28515625" style="243" customWidth="1"/>
    <col min="2074" max="2074" width="0.7109375" style="243" customWidth="1"/>
    <col min="2075" max="2075" width="2.85546875" style="243" customWidth="1"/>
    <col min="2076" max="2076" width="1.85546875" style="243" customWidth="1"/>
    <col min="2077" max="2077" width="6.140625" style="243" customWidth="1"/>
    <col min="2078" max="2078" width="0.7109375" style="243" customWidth="1"/>
    <col min="2079" max="2079" width="3.28515625" style="243" customWidth="1"/>
    <col min="2080" max="2080" width="1.85546875" style="243" customWidth="1"/>
    <col min="2081" max="2081" width="5.42578125" style="243" customWidth="1"/>
    <col min="2082" max="2082" width="0.7109375" style="243" customWidth="1"/>
    <col min="2083" max="2083" width="3.140625" style="243" customWidth="1"/>
    <col min="2084" max="2084" width="1.85546875" style="243" customWidth="1"/>
    <col min="2085" max="2085" width="6" style="243" customWidth="1"/>
    <col min="2086" max="2086" width="0.7109375" style="243" customWidth="1"/>
    <col min="2087" max="2087" width="3.42578125" style="243" customWidth="1"/>
    <col min="2088" max="2088" width="1.85546875" style="243" customWidth="1"/>
    <col min="2089" max="2089" width="5.5703125" style="243" customWidth="1"/>
    <col min="2090" max="2090" width="0.7109375" style="243" customWidth="1"/>
    <col min="2091" max="2091" width="3.7109375" style="243" customWidth="1"/>
    <col min="2092" max="2092" width="1.85546875" style="243" customWidth="1"/>
    <col min="2093" max="2093" width="5.28515625" style="243" customWidth="1"/>
    <col min="2094" max="2094" width="0.7109375" style="243" customWidth="1"/>
    <col min="2095" max="2095" width="3.7109375" style="243" customWidth="1"/>
    <col min="2096" max="2096" width="1.85546875" style="243" customWidth="1"/>
    <col min="2097" max="2097" width="7.140625" style="243" customWidth="1"/>
    <col min="2098" max="2098" width="5.5703125" style="243" customWidth="1"/>
    <col min="2099" max="2099" width="2" style="243" customWidth="1"/>
    <col min="2100" max="2100" width="11.7109375" style="243" customWidth="1"/>
    <col min="2101" max="2101" width="6.28515625" style="243" customWidth="1"/>
    <col min="2102" max="2102" width="11.5703125" style="243" customWidth="1"/>
    <col min="2103" max="2103" width="14.140625" style="243" bestFit="1" customWidth="1"/>
    <col min="2104" max="2104" width="10.7109375" style="243"/>
    <col min="2105" max="2105" width="15.28515625" style="243" customWidth="1"/>
    <col min="2106" max="2306" width="10.7109375" style="243"/>
    <col min="2307" max="2307" width="2.7109375" style="243" customWidth="1"/>
    <col min="2308" max="2308" width="1.85546875" style="243" customWidth="1"/>
    <col min="2309" max="2309" width="5.140625" style="243" customWidth="1"/>
    <col min="2310" max="2310" width="0.7109375" style="243" customWidth="1"/>
    <col min="2311" max="2311" width="4" style="243" bestFit="1" customWidth="1"/>
    <col min="2312" max="2312" width="1.7109375" style="243" customWidth="1"/>
    <col min="2313" max="2313" width="7" style="243" bestFit="1" customWidth="1"/>
    <col min="2314" max="2314" width="0.7109375" style="243" customWidth="1"/>
    <col min="2315" max="2315" width="4" style="243" bestFit="1" customWidth="1"/>
    <col min="2316" max="2316" width="1.85546875" style="243" customWidth="1"/>
    <col min="2317" max="2317" width="5.42578125" style="243" customWidth="1"/>
    <col min="2318" max="2318" width="0.7109375" style="243" customWidth="1"/>
    <col min="2319" max="2319" width="4" style="243" bestFit="1" customWidth="1"/>
    <col min="2320" max="2320" width="1.85546875" style="243" customWidth="1"/>
    <col min="2321" max="2321" width="5.7109375" style="243" customWidth="1"/>
    <col min="2322" max="2322" width="0.7109375" style="243" customWidth="1"/>
    <col min="2323" max="2323" width="2.7109375" style="243" customWidth="1"/>
    <col min="2324" max="2324" width="1.85546875" style="243" customWidth="1"/>
    <col min="2325" max="2325" width="6" style="243" customWidth="1"/>
    <col min="2326" max="2326" width="0.7109375" style="243" customWidth="1"/>
    <col min="2327" max="2327" width="3.28515625" style="243" customWidth="1"/>
    <col min="2328" max="2328" width="1.85546875" style="243" customWidth="1"/>
    <col min="2329" max="2329" width="5.28515625" style="243" customWidth="1"/>
    <col min="2330" max="2330" width="0.7109375" style="243" customWidth="1"/>
    <col min="2331" max="2331" width="2.85546875" style="243" customWidth="1"/>
    <col min="2332" max="2332" width="1.85546875" style="243" customWidth="1"/>
    <col min="2333" max="2333" width="6.140625" style="243" customWidth="1"/>
    <col min="2334" max="2334" width="0.7109375" style="243" customWidth="1"/>
    <col min="2335" max="2335" width="3.28515625" style="243" customWidth="1"/>
    <col min="2336" max="2336" width="1.85546875" style="243" customWidth="1"/>
    <col min="2337" max="2337" width="5.42578125" style="243" customWidth="1"/>
    <col min="2338" max="2338" width="0.7109375" style="243" customWidth="1"/>
    <col min="2339" max="2339" width="3.140625" style="243" customWidth="1"/>
    <col min="2340" max="2340" width="1.85546875" style="243" customWidth="1"/>
    <col min="2341" max="2341" width="6" style="243" customWidth="1"/>
    <col min="2342" max="2342" width="0.7109375" style="243" customWidth="1"/>
    <col min="2343" max="2343" width="3.42578125" style="243" customWidth="1"/>
    <col min="2344" max="2344" width="1.85546875" style="243" customWidth="1"/>
    <col min="2345" max="2345" width="5.5703125" style="243" customWidth="1"/>
    <col min="2346" max="2346" width="0.7109375" style="243" customWidth="1"/>
    <col min="2347" max="2347" width="3.7109375" style="243" customWidth="1"/>
    <col min="2348" max="2348" width="1.85546875" style="243" customWidth="1"/>
    <col min="2349" max="2349" width="5.28515625" style="243" customWidth="1"/>
    <col min="2350" max="2350" width="0.7109375" style="243" customWidth="1"/>
    <col min="2351" max="2351" width="3.7109375" style="243" customWidth="1"/>
    <col min="2352" max="2352" width="1.85546875" style="243" customWidth="1"/>
    <col min="2353" max="2353" width="7.140625" style="243" customWidth="1"/>
    <col min="2354" max="2354" width="5.5703125" style="243" customWidth="1"/>
    <col min="2355" max="2355" width="2" style="243" customWidth="1"/>
    <col min="2356" max="2356" width="11.7109375" style="243" customWidth="1"/>
    <col min="2357" max="2357" width="6.28515625" style="243" customWidth="1"/>
    <col min="2358" max="2358" width="11.5703125" style="243" customWidth="1"/>
    <col min="2359" max="2359" width="14.140625" style="243" bestFit="1" customWidth="1"/>
    <col min="2360" max="2360" width="10.7109375" style="243"/>
    <col min="2361" max="2361" width="15.28515625" style="243" customWidth="1"/>
    <col min="2362" max="2562" width="10.7109375" style="243"/>
    <col min="2563" max="2563" width="2.7109375" style="243" customWidth="1"/>
    <col min="2564" max="2564" width="1.85546875" style="243" customWidth="1"/>
    <col min="2565" max="2565" width="5.140625" style="243" customWidth="1"/>
    <col min="2566" max="2566" width="0.7109375" style="243" customWidth="1"/>
    <col min="2567" max="2567" width="4" style="243" bestFit="1" customWidth="1"/>
    <col min="2568" max="2568" width="1.7109375" style="243" customWidth="1"/>
    <col min="2569" max="2569" width="7" style="243" bestFit="1" customWidth="1"/>
    <col min="2570" max="2570" width="0.7109375" style="243" customWidth="1"/>
    <col min="2571" max="2571" width="4" style="243" bestFit="1" customWidth="1"/>
    <col min="2572" max="2572" width="1.85546875" style="243" customWidth="1"/>
    <col min="2573" max="2573" width="5.42578125" style="243" customWidth="1"/>
    <col min="2574" max="2574" width="0.7109375" style="243" customWidth="1"/>
    <col min="2575" max="2575" width="4" style="243" bestFit="1" customWidth="1"/>
    <col min="2576" max="2576" width="1.85546875" style="243" customWidth="1"/>
    <col min="2577" max="2577" width="5.7109375" style="243" customWidth="1"/>
    <col min="2578" max="2578" width="0.7109375" style="243" customWidth="1"/>
    <col min="2579" max="2579" width="2.7109375" style="243" customWidth="1"/>
    <col min="2580" max="2580" width="1.85546875" style="243" customWidth="1"/>
    <col min="2581" max="2581" width="6" style="243" customWidth="1"/>
    <col min="2582" max="2582" width="0.7109375" style="243" customWidth="1"/>
    <col min="2583" max="2583" width="3.28515625" style="243" customWidth="1"/>
    <col min="2584" max="2584" width="1.85546875" style="243" customWidth="1"/>
    <col min="2585" max="2585" width="5.28515625" style="243" customWidth="1"/>
    <col min="2586" max="2586" width="0.7109375" style="243" customWidth="1"/>
    <col min="2587" max="2587" width="2.85546875" style="243" customWidth="1"/>
    <col min="2588" max="2588" width="1.85546875" style="243" customWidth="1"/>
    <col min="2589" max="2589" width="6.140625" style="243" customWidth="1"/>
    <col min="2590" max="2590" width="0.7109375" style="243" customWidth="1"/>
    <col min="2591" max="2591" width="3.28515625" style="243" customWidth="1"/>
    <col min="2592" max="2592" width="1.85546875" style="243" customWidth="1"/>
    <col min="2593" max="2593" width="5.42578125" style="243" customWidth="1"/>
    <col min="2594" max="2594" width="0.7109375" style="243" customWidth="1"/>
    <col min="2595" max="2595" width="3.140625" style="243" customWidth="1"/>
    <col min="2596" max="2596" width="1.85546875" style="243" customWidth="1"/>
    <col min="2597" max="2597" width="6" style="243" customWidth="1"/>
    <col min="2598" max="2598" width="0.7109375" style="243" customWidth="1"/>
    <col min="2599" max="2599" width="3.42578125" style="243" customWidth="1"/>
    <col min="2600" max="2600" width="1.85546875" style="243" customWidth="1"/>
    <col min="2601" max="2601" width="5.5703125" style="243" customWidth="1"/>
    <col min="2602" max="2602" width="0.7109375" style="243" customWidth="1"/>
    <col min="2603" max="2603" width="3.7109375" style="243" customWidth="1"/>
    <col min="2604" max="2604" width="1.85546875" style="243" customWidth="1"/>
    <col min="2605" max="2605" width="5.28515625" style="243" customWidth="1"/>
    <col min="2606" max="2606" width="0.7109375" style="243" customWidth="1"/>
    <col min="2607" max="2607" width="3.7109375" style="243" customWidth="1"/>
    <col min="2608" max="2608" width="1.85546875" style="243" customWidth="1"/>
    <col min="2609" max="2609" width="7.140625" style="243" customWidth="1"/>
    <col min="2610" max="2610" width="5.5703125" style="243" customWidth="1"/>
    <col min="2611" max="2611" width="2" style="243" customWidth="1"/>
    <col min="2612" max="2612" width="11.7109375" style="243" customWidth="1"/>
    <col min="2613" max="2613" width="6.28515625" style="243" customWidth="1"/>
    <col min="2614" max="2614" width="11.5703125" style="243" customWidth="1"/>
    <col min="2615" max="2615" width="14.140625" style="243" bestFit="1" customWidth="1"/>
    <col min="2616" max="2616" width="10.7109375" style="243"/>
    <col min="2617" max="2617" width="15.28515625" style="243" customWidth="1"/>
    <col min="2618" max="2818" width="10.7109375" style="243"/>
    <col min="2819" max="2819" width="2.7109375" style="243" customWidth="1"/>
    <col min="2820" max="2820" width="1.85546875" style="243" customWidth="1"/>
    <col min="2821" max="2821" width="5.140625" style="243" customWidth="1"/>
    <col min="2822" max="2822" width="0.7109375" style="243" customWidth="1"/>
    <col min="2823" max="2823" width="4" style="243" bestFit="1" customWidth="1"/>
    <col min="2824" max="2824" width="1.7109375" style="243" customWidth="1"/>
    <col min="2825" max="2825" width="7" style="243" bestFit="1" customWidth="1"/>
    <col min="2826" max="2826" width="0.7109375" style="243" customWidth="1"/>
    <col min="2827" max="2827" width="4" style="243" bestFit="1" customWidth="1"/>
    <col min="2828" max="2828" width="1.85546875" style="243" customWidth="1"/>
    <col min="2829" max="2829" width="5.42578125" style="243" customWidth="1"/>
    <col min="2830" max="2830" width="0.7109375" style="243" customWidth="1"/>
    <col min="2831" max="2831" width="4" style="243" bestFit="1" customWidth="1"/>
    <col min="2832" max="2832" width="1.85546875" style="243" customWidth="1"/>
    <col min="2833" max="2833" width="5.7109375" style="243" customWidth="1"/>
    <col min="2834" max="2834" width="0.7109375" style="243" customWidth="1"/>
    <col min="2835" max="2835" width="2.7109375" style="243" customWidth="1"/>
    <col min="2836" max="2836" width="1.85546875" style="243" customWidth="1"/>
    <col min="2837" max="2837" width="6" style="243" customWidth="1"/>
    <col min="2838" max="2838" width="0.7109375" style="243" customWidth="1"/>
    <col min="2839" max="2839" width="3.28515625" style="243" customWidth="1"/>
    <col min="2840" max="2840" width="1.85546875" style="243" customWidth="1"/>
    <col min="2841" max="2841" width="5.28515625" style="243" customWidth="1"/>
    <col min="2842" max="2842" width="0.7109375" style="243" customWidth="1"/>
    <col min="2843" max="2843" width="2.85546875" style="243" customWidth="1"/>
    <col min="2844" max="2844" width="1.85546875" style="243" customWidth="1"/>
    <col min="2845" max="2845" width="6.140625" style="243" customWidth="1"/>
    <col min="2846" max="2846" width="0.7109375" style="243" customWidth="1"/>
    <col min="2847" max="2847" width="3.28515625" style="243" customWidth="1"/>
    <col min="2848" max="2848" width="1.85546875" style="243" customWidth="1"/>
    <col min="2849" max="2849" width="5.42578125" style="243" customWidth="1"/>
    <col min="2850" max="2850" width="0.7109375" style="243" customWidth="1"/>
    <col min="2851" max="2851" width="3.140625" style="243" customWidth="1"/>
    <col min="2852" max="2852" width="1.85546875" style="243" customWidth="1"/>
    <col min="2853" max="2853" width="6" style="243" customWidth="1"/>
    <col min="2854" max="2854" width="0.7109375" style="243" customWidth="1"/>
    <col min="2855" max="2855" width="3.42578125" style="243" customWidth="1"/>
    <col min="2856" max="2856" width="1.85546875" style="243" customWidth="1"/>
    <col min="2857" max="2857" width="5.5703125" style="243" customWidth="1"/>
    <col min="2858" max="2858" width="0.7109375" style="243" customWidth="1"/>
    <col min="2859" max="2859" width="3.7109375" style="243" customWidth="1"/>
    <col min="2860" max="2860" width="1.85546875" style="243" customWidth="1"/>
    <col min="2861" max="2861" width="5.28515625" style="243" customWidth="1"/>
    <col min="2862" max="2862" width="0.7109375" style="243" customWidth="1"/>
    <col min="2863" max="2863" width="3.7109375" style="243" customWidth="1"/>
    <col min="2864" max="2864" width="1.85546875" style="243" customWidth="1"/>
    <col min="2865" max="2865" width="7.140625" style="243" customWidth="1"/>
    <col min="2866" max="2866" width="5.5703125" style="243" customWidth="1"/>
    <col min="2867" max="2867" width="2" style="243" customWidth="1"/>
    <col min="2868" max="2868" width="11.7109375" style="243" customWidth="1"/>
    <col min="2869" max="2869" width="6.28515625" style="243" customWidth="1"/>
    <col min="2870" max="2870" width="11.5703125" style="243" customWidth="1"/>
    <col min="2871" max="2871" width="14.140625" style="243" bestFit="1" customWidth="1"/>
    <col min="2872" max="2872" width="10.7109375" style="243"/>
    <col min="2873" max="2873" width="15.28515625" style="243" customWidth="1"/>
    <col min="2874" max="3074" width="10.7109375" style="243"/>
    <col min="3075" max="3075" width="2.7109375" style="243" customWidth="1"/>
    <col min="3076" max="3076" width="1.85546875" style="243" customWidth="1"/>
    <col min="3077" max="3077" width="5.140625" style="243" customWidth="1"/>
    <col min="3078" max="3078" width="0.7109375" style="243" customWidth="1"/>
    <col min="3079" max="3079" width="4" style="243" bestFit="1" customWidth="1"/>
    <col min="3080" max="3080" width="1.7109375" style="243" customWidth="1"/>
    <col min="3081" max="3081" width="7" style="243" bestFit="1" customWidth="1"/>
    <col min="3082" max="3082" width="0.7109375" style="243" customWidth="1"/>
    <col min="3083" max="3083" width="4" style="243" bestFit="1" customWidth="1"/>
    <col min="3084" max="3084" width="1.85546875" style="243" customWidth="1"/>
    <col min="3085" max="3085" width="5.42578125" style="243" customWidth="1"/>
    <col min="3086" max="3086" width="0.7109375" style="243" customWidth="1"/>
    <col min="3087" max="3087" width="4" style="243" bestFit="1" customWidth="1"/>
    <col min="3088" max="3088" width="1.85546875" style="243" customWidth="1"/>
    <col min="3089" max="3089" width="5.7109375" style="243" customWidth="1"/>
    <col min="3090" max="3090" width="0.7109375" style="243" customWidth="1"/>
    <col min="3091" max="3091" width="2.7109375" style="243" customWidth="1"/>
    <col min="3092" max="3092" width="1.85546875" style="243" customWidth="1"/>
    <col min="3093" max="3093" width="6" style="243" customWidth="1"/>
    <col min="3094" max="3094" width="0.7109375" style="243" customWidth="1"/>
    <col min="3095" max="3095" width="3.28515625" style="243" customWidth="1"/>
    <col min="3096" max="3096" width="1.85546875" style="243" customWidth="1"/>
    <col min="3097" max="3097" width="5.28515625" style="243" customWidth="1"/>
    <col min="3098" max="3098" width="0.7109375" style="243" customWidth="1"/>
    <col min="3099" max="3099" width="2.85546875" style="243" customWidth="1"/>
    <col min="3100" max="3100" width="1.85546875" style="243" customWidth="1"/>
    <col min="3101" max="3101" width="6.140625" style="243" customWidth="1"/>
    <col min="3102" max="3102" width="0.7109375" style="243" customWidth="1"/>
    <col min="3103" max="3103" width="3.28515625" style="243" customWidth="1"/>
    <col min="3104" max="3104" width="1.85546875" style="243" customWidth="1"/>
    <col min="3105" max="3105" width="5.42578125" style="243" customWidth="1"/>
    <col min="3106" max="3106" width="0.7109375" style="243" customWidth="1"/>
    <col min="3107" max="3107" width="3.140625" style="243" customWidth="1"/>
    <col min="3108" max="3108" width="1.85546875" style="243" customWidth="1"/>
    <col min="3109" max="3109" width="6" style="243" customWidth="1"/>
    <col min="3110" max="3110" width="0.7109375" style="243" customWidth="1"/>
    <col min="3111" max="3111" width="3.42578125" style="243" customWidth="1"/>
    <col min="3112" max="3112" width="1.85546875" style="243" customWidth="1"/>
    <col min="3113" max="3113" width="5.5703125" style="243" customWidth="1"/>
    <col min="3114" max="3114" width="0.7109375" style="243" customWidth="1"/>
    <col min="3115" max="3115" width="3.7109375" style="243" customWidth="1"/>
    <col min="3116" max="3116" width="1.85546875" style="243" customWidth="1"/>
    <col min="3117" max="3117" width="5.28515625" style="243" customWidth="1"/>
    <col min="3118" max="3118" width="0.7109375" style="243" customWidth="1"/>
    <col min="3119" max="3119" width="3.7109375" style="243" customWidth="1"/>
    <col min="3120" max="3120" width="1.85546875" style="243" customWidth="1"/>
    <col min="3121" max="3121" width="7.140625" style="243" customWidth="1"/>
    <col min="3122" max="3122" width="5.5703125" style="243" customWidth="1"/>
    <col min="3123" max="3123" width="2" style="243" customWidth="1"/>
    <col min="3124" max="3124" width="11.7109375" style="243" customWidth="1"/>
    <col min="3125" max="3125" width="6.28515625" style="243" customWidth="1"/>
    <col min="3126" max="3126" width="11.5703125" style="243" customWidth="1"/>
    <col min="3127" max="3127" width="14.140625" style="243" bestFit="1" customWidth="1"/>
    <col min="3128" max="3128" width="10.7109375" style="243"/>
    <col min="3129" max="3129" width="15.28515625" style="243" customWidth="1"/>
    <col min="3130" max="3330" width="10.7109375" style="243"/>
    <col min="3331" max="3331" width="2.7109375" style="243" customWidth="1"/>
    <col min="3332" max="3332" width="1.85546875" style="243" customWidth="1"/>
    <col min="3333" max="3333" width="5.140625" style="243" customWidth="1"/>
    <col min="3334" max="3334" width="0.7109375" style="243" customWidth="1"/>
    <col min="3335" max="3335" width="4" style="243" bestFit="1" customWidth="1"/>
    <col min="3336" max="3336" width="1.7109375" style="243" customWidth="1"/>
    <col min="3337" max="3337" width="7" style="243" bestFit="1" customWidth="1"/>
    <col min="3338" max="3338" width="0.7109375" style="243" customWidth="1"/>
    <col min="3339" max="3339" width="4" style="243" bestFit="1" customWidth="1"/>
    <col min="3340" max="3340" width="1.85546875" style="243" customWidth="1"/>
    <col min="3341" max="3341" width="5.42578125" style="243" customWidth="1"/>
    <col min="3342" max="3342" width="0.7109375" style="243" customWidth="1"/>
    <col min="3343" max="3343" width="4" style="243" bestFit="1" customWidth="1"/>
    <col min="3344" max="3344" width="1.85546875" style="243" customWidth="1"/>
    <col min="3345" max="3345" width="5.7109375" style="243" customWidth="1"/>
    <col min="3346" max="3346" width="0.7109375" style="243" customWidth="1"/>
    <col min="3347" max="3347" width="2.7109375" style="243" customWidth="1"/>
    <col min="3348" max="3348" width="1.85546875" style="243" customWidth="1"/>
    <col min="3349" max="3349" width="6" style="243" customWidth="1"/>
    <col min="3350" max="3350" width="0.7109375" style="243" customWidth="1"/>
    <col min="3351" max="3351" width="3.28515625" style="243" customWidth="1"/>
    <col min="3352" max="3352" width="1.85546875" style="243" customWidth="1"/>
    <col min="3353" max="3353" width="5.28515625" style="243" customWidth="1"/>
    <col min="3354" max="3354" width="0.7109375" style="243" customWidth="1"/>
    <col min="3355" max="3355" width="2.85546875" style="243" customWidth="1"/>
    <col min="3356" max="3356" width="1.85546875" style="243" customWidth="1"/>
    <col min="3357" max="3357" width="6.140625" style="243" customWidth="1"/>
    <col min="3358" max="3358" width="0.7109375" style="243" customWidth="1"/>
    <col min="3359" max="3359" width="3.28515625" style="243" customWidth="1"/>
    <col min="3360" max="3360" width="1.85546875" style="243" customWidth="1"/>
    <col min="3361" max="3361" width="5.42578125" style="243" customWidth="1"/>
    <col min="3362" max="3362" width="0.7109375" style="243" customWidth="1"/>
    <col min="3363" max="3363" width="3.140625" style="243" customWidth="1"/>
    <col min="3364" max="3364" width="1.85546875" style="243" customWidth="1"/>
    <col min="3365" max="3365" width="6" style="243" customWidth="1"/>
    <col min="3366" max="3366" width="0.7109375" style="243" customWidth="1"/>
    <col min="3367" max="3367" width="3.42578125" style="243" customWidth="1"/>
    <col min="3368" max="3368" width="1.85546875" style="243" customWidth="1"/>
    <col min="3369" max="3369" width="5.5703125" style="243" customWidth="1"/>
    <col min="3370" max="3370" width="0.7109375" style="243" customWidth="1"/>
    <col min="3371" max="3371" width="3.7109375" style="243" customWidth="1"/>
    <col min="3372" max="3372" width="1.85546875" style="243" customWidth="1"/>
    <col min="3373" max="3373" width="5.28515625" style="243" customWidth="1"/>
    <col min="3374" max="3374" width="0.7109375" style="243" customWidth="1"/>
    <col min="3375" max="3375" width="3.7109375" style="243" customWidth="1"/>
    <col min="3376" max="3376" width="1.85546875" style="243" customWidth="1"/>
    <col min="3377" max="3377" width="7.140625" style="243" customWidth="1"/>
    <col min="3378" max="3378" width="5.5703125" style="243" customWidth="1"/>
    <col min="3379" max="3379" width="2" style="243" customWidth="1"/>
    <col min="3380" max="3380" width="11.7109375" style="243" customWidth="1"/>
    <col min="3381" max="3381" width="6.28515625" style="243" customWidth="1"/>
    <col min="3382" max="3382" width="11.5703125" style="243" customWidth="1"/>
    <col min="3383" max="3383" width="14.140625" style="243" bestFit="1" customWidth="1"/>
    <col min="3384" max="3384" width="10.7109375" style="243"/>
    <col min="3385" max="3385" width="15.28515625" style="243" customWidth="1"/>
    <col min="3386" max="3586" width="10.7109375" style="243"/>
    <col min="3587" max="3587" width="2.7109375" style="243" customWidth="1"/>
    <col min="3588" max="3588" width="1.85546875" style="243" customWidth="1"/>
    <col min="3589" max="3589" width="5.140625" style="243" customWidth="1"/>
    <col min="3590" max="3590" width="0.7109375" style="243" customWidth="1"/>
    <col min="3591" max="3591" width="4" style="243" bestFit="1" customWidth="1"/>
    <col min="3592" max="3592" width="1.7109375" style="243" customWidth="1"/>
    <col min="3593" max="3593" width="7" style="243" bestFit="1" customWidth="1"/>
    <col min="3594" max="3594" width="0.7109375" style="243" customWidth="1"/>
    <col min="3595" max="3595" width="4" style="243" bestFit="1" customWidth="1"/>
    <col min="3596" max="3596" width="1.85546875" style="243" customWidth="1"/>
    <col min="3597" max="3597" width="5.42578125" style="243" customWidth="1"/>
    <col min="3598" max="3598" width="0.7109375" style="243" customWidth="1"/>
    <col min="3599" max="3599" width="4" style="243" bestFit="1" customWidth="1"/>
    <col min="3600" max="3600" width="1.85546875" style="243" customWidth="1"/>
    <col min="3601" max="3601" width="5.7109375" style="243" customWidth="1"/>
    <col min="3602" max="3602" width="0.7109375" style="243" customWidth="1"/>
    <col min="3603" max="3603" width="2.7109375" style="243" customWidth="1"/>
    <col min="3604" max="3604" width="1.85546875" style="243" customWidth="1"/>
    <col min="3605" max="3605" width="6" style="243" customWidth="1"/>
    <col min="3606" max="3606" width="0.7109375" style="243" customWidth="1"/>
    <col min="3607" max="3607" width="3.28515625" style="243" customWidth="1"/>
    <col min="3608" max="3608" width="1.85546875" style="243" customWidth="1"/>
    <col min="3609" max="3609" width="5.28515625" style="243" customWidth="1"/>
    <col min="3610" max="3610" width="0.7109375" style="243" customWidth="1"/>
    <col min="3611" max="3611" width="2.85546875" style="243" customWidth="1"/>
    <col min="3612" max="3612" width="1.85546875" style="243" customWidth="1"/>
    <col min="3613" max="3613" width="6.140625" style="243" customWidth="1"/>
    <col min="3614" max="3614" width="0.7109375" style="243" customWidth="1"/>
    <col min="3615" max="3615" width="3.28515625" style="243" customWidth="1"/>
    <col min="3616" max="3616" width="1.85546875" style="243" customWidth="1"/>
    <col min="3617" max="3617" width="5.42578125" style="243" customWidth="1"/>
    <col min="3618" max="3618" width="0.7109375" style="243" customWidth="1"/>
    <col min="3619" max="3619" width="3.140625" style="243" customWidth="1"/>
    <col min="3620" max="3620" width="1.85546875" style="243" customWidth="1"/>
    <col min="3621" max="3621" width="6" style="243" customWidth="1"/>
    <col min="3622" max="3622" width="0.7109375" style="243" customWidth="1"/>
    <col min="3623" max="3623" width="3.42578125" style="243" customWidth="1"/>
    <col min="3624" max="3624" width="1.85546875" style="243" customWidth="1"/>
    <col min="3625" max="3625" width="5.5703125" style="243" customWidth="1"/>
    <col min="3626" max="3626" width="0.7109375" style="243" customWidth="1"/>
    <col min="3627" max="3627" width="3.7109375" style="243" customWidth="1"/>
    <col min="3628" max="3628" width="1.85546875" style="243" customWidth="1"/>
    <col min="3629" max="3629" width="5.28515625" style="243" customWidth="1"/>
    <col min="3630" max="3630" width="0.7109375" style="243" customWidth="1"/>
    <col min="3631" max="3631" width="3.7109375" style="243" customWidth="1"/>
    <col min="3632" max="3632" width="1.85546875" style="243" customWidth="1"/>
    <col min="3633" max="3633" width="7.140625" style="243" customWidth="1"/>
    <col min="3634" max="3634" width="5.5703125" style="243" customWidth="1"/>
    <col min="3635" max="3635" width="2" style="243" customWidth="1"/>
    <col min="3636" max="3636" width="11.7109375" style="243" customWidth="1"/>
    <col min="3637" max="3637" width="6.28515625" style="243" customWidth="1"/>
    <col min="3638" max="3638" width="11.5703125" style="243" customWidth="1"/>
    <col min="3639" max="3639" width="14.140625" style="243" bestFit="1" customWidth="1"/>
    <col min="3640" max="3640" width="10.7109375" style="243"/>
    <col min="3641" max="3641" width="15.28515625" style="243" customWidth="1"/>
    <col min="3642" max="3842" width="10.7109375" style="243"/>
    <col min="3843" max="3843" width="2.7109375" style="243" customWidth="1"/>
    <col min="3844" max="3844" width="1.85546875" style="243" customWidth="1"/>
    <col min="3845" max="3845" width="5.140625" style="243" customWidth="1"/>
    <col min="3846" max="3846" width="0.7109375" style="243" customWidth="1"/>
    <col min="3847" max="3847" width="4" style="243" bestFit="1" customWidth="1"/>
    <col min="3848" max="3848" width="1.7109375" style="243" customWidth="1"/>
    <col min="3849" max="3849" width="7" style="243" bestFit="1" customWidth="1"/>
    <col min="3850" max="3850" width="0.7109375" style="243" customWidth="1"/>
    <col min="3851" max="3851" width="4" style="243" bestFit="1" customWidth="1"/>
    <col min="3852" max="3852" width="1.85546875" style="243" customWidth="1"/>
    <col min="3853" max="3853" width="5.42578125" style="243" customWidth="1"/>
    <col min="3854" max="3854" width="0.7109375" style="243" customWidth="1"/>
    <col min="3855" max="3855" width="4" style="243" bestFit="1" customWidth="1"/>
    <col min="3856" max="3856" width="1.85546875" style="243" customWidth="1"/>
    <col min="3857" max="3857" width="5.7109375" style="243" customWidth="1"/>
    <col min="3858" max="3858" width="0.7109375" style="243" customWidth="1"/>
    <col min="3859" max="3859" width="2.7109375" style="243" customWidth="1"/>
    <col min="3860" max="3860" width="1.85546875" style="243" customWidth="1"/>
    <col min="3861" max="3861" width="6" style="243" customWidth="1"/>
    <col min="3862" max="3862" width="0.7109375" style="243" customWidth="1"/>
    <col min="3863" max="3863" width="3.28515625" style="243" customWidth="1"/>
    <col min="3864" max="3864" width="1.85546875" style="243" customWidth="1"/>
    <col min="3865" max="3865" width="5.28515625" style="243" customWidth="1"/>
    <col min="3866" max="3866" width="0.7109375" style="243" customWidth="1"/>
    <col min="3867" max="3867" width="2.85546875" style="243" customWidth="1"/>
    <col min="3868" max="3868" width="1.85546875" style="243" customWidth="1"/>
    <col min="3869" max="3869" width="6.140625" style="243" customWidth="1"/>
    <col min="3870" max="3870" width="0.7109375" style="243" customWidth="1"/>
    <col min="3871" max="3871" width="3.28515625" style="243" customWidth="1"/>
    <col min="3872" max="3872" width="1.85546875" style="243" customWidth="1"/>
    <col min="3873" max="3873" width="5.42578125" style="243" customWidth="1"/>
    <col min="3874" max="3874" width="0.7109375" style="243" customWidth="1"/>
    <col min="3875" max="3875" width="3.140625" style="243" customWidth="1"/>
    <col min="3876" max="3876" width="1.85546875" style="243" customWidth="1"/>
    <col min="3877" max="3877" width="6" style="243" customWidth="1"/>
    <col min="3878" max="3878" width="0.7109375" style="243" customWidth="1"/>
    <col min="3879" max="3879" width="3.42578125" style="243" customWidth="1"/>
    <col min="3880" max="3880" width="1.85546875" style="243" customWidth="1"/>
    <col min="3881" max="3881" width="5.5703125" style="243" customWidth="1"/>
    <col min="3882" max="3882" width="0.7109375" style="243" customWidth="1"/>
    <col min="3883" max="3883" width="3.7109375" style="243" customWidth="1"/>
    <col min="3884" max="3884" width="1.85546875" style="243" customWidth="1"/>
    <col min="3885" max="3885" width="5.28515625" style="243" customWidth="1"/>
    <col min="3886" max="3886" width="0.7109375" style="243" customWidth="1"/>
    <col min="3887" max="3887" width="3.7109375" style="243" customWidth="1"/>
    <col min="3888" max="3888" width="1.85546875" style="243" customWidth="1"/>
    <col min="3889" max="3889" width="7.140625" style="243" customWidth="1"/>
    <col min="3890" max="3890" width="5.5703125" style="243" customWidth="1"/>
    <col min="3891" max="3891" width="2" style="243" customWidth="1"/>
    <col min="3892" max="3892" width="11.7109375" style="243" customWidth="1"/>
    <col min="3893" max="3893" width="6.28515625" style="243" customWidth="1"/>
    <col min="3894" max="3894" width="11.5703125" style="243" customWidth="1"/>
    <col min="3895" max="3895" width="14.140625" style="243" bestFit="1" customWidth="1"/>
    <col min="3896" max="3896" width="10.7109375" style="243"/>
    <col min="3897" max="3897" width="15.28515625" style="243" customWidth="1"/>
    <col min="3898" max="4098" width="10.7109375" style="243"/>
    <col min="4099" max="4099" width="2.7109375" style="243" customWidth="1"/>
    <col min="4100" max="4100" width="1.85546875" style="243" customWidth="1"/>
    <col min="4101" max="4101" width="5.140625" style="243" customWidth="1"/>
    <col min="4102" max="4102" width="0.7109375" style="243" customWidth="1"/>
    <col min="4103" max="4103" width="4" style="243" bestFit="1" customWidth="1"/>
    <col min="4104" max="4104" width="1.7109375" style="243" customWidth="1"/>
    <col min="4105" max="4105" width="7" style="243" bestFit="1" customWidth="1"/>
    <col min="4106" max="4106" width="0.7109375" style="243" customWidth="1"/>
    <col min="4107" max="4107" width="4" style="243" bestFit="1" customWidth="1"/>
    <col min="4108" max="4108" width="1.85546875" style="243" customWidth="1"/>
    <col min="4109" max="4109" width="5.42578125" style="243" customWidth="1"/>
    <col min="4110" max="4110" width="0.7109375" style="243" customWidth="1"/>
    <col min="4111" max="4111" width="4" style="243" bestFit="1" customWidth="1"/>
    <col min="4112" max="4112" width="1.85546875" style="243" customWidth="1"/>
    <col min="4113" max="4113" width="5.7109375" style="243" customWidth="1"/>
    <col min="4114" max="4114" width="0.7109375" style="243" customWidth="1"/>
    <col min="4115" max="4115" width="2.7109375" style="243" customWidth="1"/>
    <col min="4116" max="4116" width="1.85546875" style="243" customWidth="1"/>
    <col min="4117" max="4117" width="6" style="243" customWidth="1"/>
    <col min="4118" max="4118" width="0.7109375" style="243" customWidth="1"/>
    <col min="4119" max="4119" width="3.28515625" style="243" customWidth="1"/>
    <col min="4120" max="4120" width="1.85546875" style="243" customWidth="1"/>
    <col min="4121" max="4121" width="5.28515625" style="243" customWidth="1"/>
    <col min="4122" max="4122" width="0.7109375" style="243" customWidth="1"/>
    <col min="4123" max="4123" width="2.85546875" style="243" customWidth="1"/>
    <col min="4124" max="4124" width="1.85546875" style="243" customWidth="1"/>
    <col min="4125" max="4125" width="6.140625" style="243" customWidth="1"/>
    <col min="4126" max="4126" width="0.7109375" style="243" customWidth="1"/>
    <col min="4127" max="4127" width="3.28515625" style="243" customWidth="1"/>
    <col min="4128" max="4128" width="1.85546875" style="243" customWidth="1"/>
    <col min="4129" max="4129" width="5.42578125" style="243" customWidth="1"/>
    <col min="4130" max="4130" width="0.7109375" style="243" customWidth="1"/>
    <col min="4131" max="4131" width="3.140625" style="243" customWidth="1"/>
    <col min="4132" max="4132" width="1.85546875" style="243" customWidth="1"/>
    <col min="4133" max="4133" width="6" style="243" customWidth="1"/>
    <col min="4134" max="4134" width="0.7109375" style="243" customWidth="1"/>
    <col min="4135" max="4135" width="3.42578125" style="243" customWidth="1"/>
    <col min="4136" max="4136" width="1.85546875" style="243" customWidth="1"/>
    <col min="4137" max="4137" width="5.5703125" style="243" customWidth="1"/>
    <col min="4138" max="4138" width="0.7109375" style="243" customWidth="1"/>
    <col min="4139" max="4139" width="3.7109375" style="243" customWidth="1"/>
    <col min="4140" max="4140" width="1.85546875" style="243" customWidth="1"/>
    <col min="4141" max="4141" width="5.28515625" style="243" customWidth="1"/>
    <col min="4142" max="4142" width="0.7109375" style="243" customWidth="1"/>
    <col min="4143" max="4143" width="3.7109375" style="243" customWidth="1"/>
    <col min="4144" max="4144" width="1.85546875" style="243" customWidth="1"/>
    <col min="4145" max="4145" width="7.140625" style="243" customWidth="1"/>
    <col min="4146" max="4146" width="5.5703125" style="243" customWidth="1"/>
    <col min="4147" max="4147" width="2" style="243" customWidth="1"/>
    <col min="4148" max="4148" width="11.7109375" style="243" customWidth="1"/>
    <col min="4149" max="4149" width="6.28515625" style="243" customWidth="1"/>
    <col min="4150" max="4150" width="11.5703125" style="243" customWidth="1"/>
    <col min="4151" max="4151" width="14.140625" style="243" bestFit="1" customWidth="1"/>
    <col min="4152" max="4152" width="10.7109375" style="243"/>
    <col min="4153" max="4153" width="15.28515625" style="243" customWidth="1"/>
    <col min="4154" max="4354" width="10.7109375" style="243"/>
    <col min="4355" max="4355" width="2.7109375" style="243" customWidth="1"/>
    <col min="4356" max="4356" width="1.85546875" style="243" customWidth="1"/>
    <col min="4357" max="4357" width="5.140625" style="243" customWidth="1"/>
    <col min="4358" max="4358" width="0.7109375" style="243" customWidth="1"/>
    <col min="4359" max="4359" width="4" style="243" bestFit="1" customWidth="1"/>
    <col min="4360" max="4360" width="1.7109375" style="243" customWidth="1"/>
    <col min="4361" max="4361" width="7" style="243" bestFit="1" customWidth="1"/>
    <col min="4362" max="4362" width="0.7109375" style="243" customWidth="1"/>
    <col min="4363" max="4363" width="4" style="243" bestFit="1" customWidth="1"/>
    <col min="4364" max="4364" width="1.85546875" style="243" customWidth="1"/>
    <col min="4365" max="4365" width="5.42578125" style="243" customWidth="1"/>
    <col min="4366" max="4366" width="0.7109375" style="243" customWidth="1"/>
    <col min="4367" max="4367" width="4" style="243" bestFit="1" customWidth="1"/>
    <col min="4368" max="4368" width="1.85546875" style="243" customWidth="1"/>
    <col min="4369" max="4369" width="5.7109375" style="243" customWidth="1"/>
    <col min="4370" max="4370" width="0.7109375" style="243" customWidth="1"/>
    <col min="4371" max="4371" width="2.7109375" style="243" customWidth="1"/>
    <col min="4372" max="4372" width="1.85546875" style="243" customWidth="1"/>
    <col min="4373" max="4373" width="6" style="243" customWidth="1"/>
    <col min="4374" max="4374" width="0.7109375" style="243" customWidth="1"/>
    <col min="4375" max="4375" width="3.28515625" style="243" customWidth="1"/>
    <col min="4376" max="4376" width="1.85546875" style="243" customWidth="1"/>
    <col min="4377" max="4377" width="5.28515625" style="243" customWidth="1"/>
    <col min="4378" max="4378" width="0.7109375" style="243" customWidth="1"/>
    <col min="4379" max="4379" width="2.85546875" style="243" customWidth="1"/>
    <col min="4380" max="4380" width="1.85546875" style="243" customWidth="1"/>
    <col min="4381" max="4381" width="6.140625" style="243" customWidth="1"/>
    <col min="4382" max="4382" width="0.7109375" style="243" customWidth="1"/>
    <col min="4383" max="4383" width="3.28515625" style="243" customWidth="1"/>
    <col min="4384" max="4384" width="1.85546875" style="243" customWidth="1"/>
    <col min="4385" max="4385" width="5.42578125" style="243" customWidth="1"/>
    <col min="4386" max="4386" width="0.7109375" style="243" customWidth="1"/>
    <col min="4387" max="4387" width="3.140625" style="243" customWidth="1"/>
    <col min="4388" max="4388" width="1.85546875" style="243" customWidth="1"/>
    <col min="4389" max="4389" width="6" style="243" customWidth="1"/>
    <col min="4390" max="4390" width="0.7109375" style="243" customWidth="1"/>
    <col min="4391" max="4391" width="3.42578125" style="243" customWidth="1"/>
    <col min="4392" max="4392" width="1.85546875" style="243" customWidth="1"/>
    <col min="4393" max="4393" width="5.5703125" style="243" customWidth="1"/>
    <col min="4394" max="4394" width="0.7109375" style="243" customWidth="1"/>
    <col min="4395" max="4395" width="3.7109375" style="243" customWidth="1"/>
    <col min="4396" max="4396" width="1.85546875" style="243" customWidth="1"/>
    <col min="4397" max="4397" width="5.28515625" style="243" customWidth="1"/>
    <col min="4398" max="4398" width="0.7109375" style="243" customWidth="1"/>
    <col min="4399" max="4399" width="3.7109375" style="243" customWidth="1"/>
    <col min="4400" max="4400" width="1.85546875" style="243" customWidth="1"/>
    <col min="4401" max="4401" width="7.140625" style="243" customWidth="1"/>
    <col min="4402" max="4402" width="5.5703125" style="243" customWidth="1"/>
    <col min="4403" max="4403" width="2" style="243" customWidth="1"/>
    <col min="4404" max="4404" width="11.7109375" style="243" customWidth="1"/>
    <col min="4405" max="4405" width="6.28515625" style="243" customWidth="1"/>
    <col min="4406" max="4406" width="11.5703125" style="243" customWidth="1"/>
    <col min="4407" max="4407" width="14.140625" style="243" bestFit="1" customWidth="1"/>
    <col min="4408" max="4408" width="10.7109375" style="243"/>
    <col min="4409" max="4409" width="15.28515625" style="243" customWidth="1"/>
    <col min="4410" max="4610" width="10.7109375" style="243"/>
    <col min="4611" max="4611" width="2.7109375" style="243" customWidth="1"/>
    <col min="4612" max="4612" width="1.85546875" style="243" customWidth="1"/>
    <col min="4613" max="4613" width="5.140625" style="243" customWidth="1"/>
    <col min="4614" max="4614" width="0.7109375" style="243" customWidth="1"/>
    <col min="4615" max="4615" width="4" style="243" bestFit="1" customWidth="1"/>
    <col min="4616" max="4616" width="1.7109375" style="243" customWidth="1"/>
    <col min="4617" max="4617" width="7" style="243" bestFit="1" customWidth="1"/>
    <col min="4618" max="4618" width="0.7109375" style="243" customWidth="1"/>
    <col min="4619" max="4619" width="4" style="243" bestFit="1" customWidth="1"/>
    <col min="4620" max="4620" width="1.85546875" style="243" customWidth="1"/>
    <col min="4621" max="4621" width="5.42578125" style="243" customWidth="1"/>
    <col min="4622" max="4622" width="0.7109375" style="243" customWidth="1"/>
    <col min="4623" max="4623" width="4" style="243" bestFit="1" customWidth="1"/>
    <col min="4624" max="4624" width="1.85546875" style="243" customWidth="1"/>
    <col min="4625" max="4625" width="5.7109375" style="243" customWidth="1"/>
    <col min="4626" max="4626" width="0.7109375" style="243" customWidth="1"/>
    <col min="4627" max="4627" width="2.7109375" style="243" customWidth="1"/>
    <col min="4628" max="4628" width="1.85546875" style="243" customWidth="1"/>
    <col min="4629" max="4629" width="6" style="243" customWidth="1"/>
    <col min="4630" max="4630" width="0.7109375" style="243" customWidth="1"/>
    <col min="4631" max="4631" width="3.28515625" style="243" customWidth="1"/>
    <col min="4632" max="4632" width="1.85546875" style="243" customWidth="1"/>
    <col min="4633" max="4633" width="5.28515625" style="243" customWidth="1"/>
    <col min="4634" max="4634" width="0.7109375" style="243" customWidth="1"/>
    <col min="4635" max="4635" width="2.85546875" style="243" customWidth="1"/>
    <col min="4636" max="4636" width="1.85546875" style="243" customWidth="1"/>
    <col min="4637" max="4637" width="6.140625" style="243" customWidth="1"/>
    <col min="4638" max="4638" width="0.7109375" style="243" customWidth="1"/>
    <col min="4639" max="4639" width="3.28515625" style="243" customWidth="1"/>
    <col min="4640" max="4640" width="1.85546875" style="243" customWidth="1"/>
    <col min="4641" max="4641" width="5.42578125" style="243" customWidth="1"/>
    <col min="4642" max="4642" width="0.7109375" style="243" customWidth="1"/>
    <col min="4643" max="4643" width="3.140625" style="243" customWidth="1"/>
    <col min="4644" max="4644" width="1.85546875" style="243" customWidth="1"/>
    <col min="4645" max="4645" width="6" style="243" customWidth="1"/>
    <col min="4646" max="4646" width="0.7109375" style="243" customWidth="1"/>
    <col min="4647" max="4647" width="3.42578125" style="243" customWidth="1"/>
    <col min="4648" max="4648" width="1.85546875" style="243" customWidth="1"/>
    <col min="4649" max="4649" width="5.5703125" style="243" customWidth="1"/>
    <col min="4650" max="4650" width="0.7109375" style="243" customWidth="1"/>
    <col min="4651" max="4651" width="3.7109375" style="243" customWidth="1"/>
    <col min="4652" max="4652" width="1.85546875" style="243" customWidth="1"/>
    <col min="4653" max="4653" width="5.28515625" style="243" customWidth="1"/>
    <col min="4654" max="4654" width="0.7109375" style="243" customWidth="1"/>
    <col min="4655" max="4655" width="3.7109375" style="243" customWidth="1"/>
    <col min="4656" max="4656" width="1.85546875" style="243" customWidth="1"/>
    <col min="4657" max="4657" width="7.140625" style="243" customWidth="1"/>
    <col min="4658" max="4658" width="5.5703125" style="243" customWidth="1"/>
    <col min="4659" max="4659" width="2" style="243" customWidth="1"/>
    <col min="4660" max="4660" width="11.7109375" style="243" customWidth="1"/>
    <col min="4661" max="4661" width="6.28515625" style="243" customWidth="1"/>
    <col min="4662" max="4662" width="11.5703125" style="243" customWidth="1"/>
    <col min="4663" max="4663" width="14.140625" style="243" bestFit="1" customWidth="1"/>
    <col min="4664" max="4664" width="10.7109375" style="243"/>
    <col min="4665" max="4665" width="15.28515625" style="243" customWidth="1"/>
    <col min="4666" max="4866" width="10.7109375" style="243"/>
    <col min="4867" max="4867" width="2.7109375" style="243" customWidth="1"/>
    <col min="4868" max="4868" width="1.85546875" style="243" customWidth="1"/>
    <col min="4869" max="4869" width="5.140625" style="243" customWidth="1"/>
    <col min="4870" max="4870" width="0.7109375" style="243" customWidth="1"/>
    <col min="4871" max="4871" width="4" style="243" bestFit="1" customWidth="1"/>
    <col min="4872" max="4872" width="1.7109375" style="243" customWidth="1"/>
    <col min="4873" max="4873" width="7" style="243" bestFit="1" customWidth="1"/>
    <col min="4874" max="4874" width="0.7109375" style="243" customWidth="1"/>
    <col min="4875" max="4875" width="4" style="243" bestFit="1" customWidth="1"/>
    <col min="4876" max="4876" width="1.85546875" style="243" customWidth="1"/>
    <col min="4877" max="4877" width="5.42578125" style="243" customWidth="1"/>
    <col min="4878" max="4878" width="0.7109375" style="243" customWidth="1"/>
    <col min="4879" max="4879" width="4" style="243" bestFit="1" customWidth="1"/>
    <col min="4880" max="4880" width="1.85546875" style="243" customWidth="1"/>
    <col min="4881" max="4881" width="5.7109375" style="243" customWidth="1"/>
    <col min="4882" max="4882" width="0.7109375" style="243" customWidth="1"/>
    <col min="4883" max="4883" width="2.7109375" style="243" customWidth="1"/>
    <col min="4884" max="4884" width="1.85546875" style="243" customWidth="1"/>
    <col min="4885" max="4885" width="6" style="243" customWidth="1"/>
    <col min="4886" max="4886" width="0.7109375" style="243" customWidth="1"/>
    <col min="4887" max="4887" width="3.28515625" style="243" customWidth="1"/>
    <col min="4888" max="4888" width="1.85546875" style="243" customWidth="1"/>
    <col min="4889" max="4889" width="5.28515625" style="243" customWidth="1"/>
    <col min="4890" max="4890" width="0.7109375" style="243" customWidth="1"/>
    <col min="4891" max="4891" width="2.85546875" style="243" customWidth="1"/>
    <col min="4892" max="4892" width="1.85546875" style="243" customWidth="1"/>
    <col min="4893" max="4893" width="6.140625" style="243" customWidth="1"/>
    <col min="4894" max="4894" width="0.7109375" style="243" customWidth="1"/>
    <col min="4895" max="4895" width="3.28515625" style="243" customWidth="1"/>
    <col min="4896" max="4896" width="1.85546875" style="243" customWidth="1"/>
    <col min="4897" max="4897" width="5.42578125" style="243" customWidth="1"/>
    <col min="4898" max="4898" width="0.7109375" style="243" customWidth="1"/>
    <col min="4899" max="4899" width="3.140625" style="243" customWidth="1"/>
    <col min="4900" max="4900" width="1.85546875" style="243" customWidth="1"/>
    <col min="4901" max="4901" width="6" style="243" customWidth="1"/>
    <col min="4902" max="4902" width="0.7109375" style="243" customWidth="1"/>
    <col min="4903" max="4903" width="3.42578125" style="243" customWidth="1"/>
    <col min="4904" max="4904" width="1.85546875" style="243" customWidth="1"/>
    <col min="4905" max="4905" width="5.5703125" style="243" customWidth="1"/>
    <col min="4906" max="4906" width="0.7109375" style="243" customWidth="1"/>
    <col min="4907" max="4907" width="3.7109375" style="243" customWidth="1"/>
    <col min="4908" max="4908" width="1.85546875" style="243" customWidth="1"/>
    <col min="4909" max="4909" width="5.28515625" style="243" customWidth="1"/>
    <col min="4910" max="4910" width="0.7109375" style="243" customWidth="1"/>
    <col min="4911" max="4911" width="3.7109375" style="243" customWidth="1"/>
    <col min="4912" max="4912" width="1.85546875" style="243" customWidth="1"/>
    <col min="4913" max="4913" width="7.140625" style="243" customWidth="1"/>
    <col min="4914" max="4914" width="5.5703125" style="243" customWidth="1"/>
    <col min="4915" max="4915" width="2" style="243" customWidth="1"/>
    <col min="4916" max="4916" width="11.7109375" style="243" customWidth="1"/>
    <col min="4917" max="4917" width="6.28515625" style="243" customWidth="1"/>
    <col min="4918" max="4918" width="11.5703125" style="243" customWidth="1"/>
    <col min="4919" max="4919" width="14.140625" style="243" bestFit="1" customWidth="1"/>
    <col min="4920" max="4920" width="10.7109375" style="243"/>
    <col min="4921" max="4921" width="15.28515625" style="243" customWidth="1"/>
    <col min="4922" max="5122" width="10.7109375" style="243"/>
    <col min="5123" max="5123" width="2.7109375" style="243" customWidth="1"/>
    <col min="5124" max="5124" width="1.85546875" style="243" customWidth="1"/>
    <col min="5125" max="5125" width="5.140625" style="243" customWidth="1"/>
    <col min="5126" max="5126" width="0.7109375" style="243" customWidth="1"/>
    <col min="5127" max="5127" width="4" style="243" bestFit="1" customWidth="1"/>
    <col min="5128" max="5128" width="1.7109375" style="243" customWidth="1"/>
    <col min="5129" max="5129" width="7" style="243" bestFit="1" customWidth="1"/>
    <col min="5130" max="5130" width="0.7109375" style="243" customWidth="1"/>
    <col min="5131" max="5131" width="4" style="243" bestFit="1" customWidth="1"/>
    <col min="5132" max="5132" width="1.85546875" style="243" customWidth="1"/>
    <col min="5133" max="5133" width="5.42578125" style="243" customWidth="1"/>
    <col min="5134" max="5134" width="0.7109375" style="243" customWidth="1"/>
    <col min="5135" max="5135" width="4" style="243" bestFit="1" customWidth="1"/>
    <col min="5136" max="5136" width="1.85546875" style="243" customWidth="1"/>
    <col min="5137" max="5137" width="5.7109375" style="243" customWidth="1"/>
    <col min="5138" max="5138" width="0.7109375" style="243" customWidth="1"/>
    <col min="5139" max="5139" width="2.7109375" style="243" customWidth="1"/>
    <col min="5140" max="5140" width="1.85546875" style="243" customWidth="1"/>
    <col min="5141" max="5141" width="6" style="243" customWidth="1"/>
    <col min="5142" max="5142" width="0.7109375" style="243" customWidth="1"/>
    <col min="5143" max="5143" width="3.28515625" style="243" customWidth="1"/>
    <col min="5144" max="5144" width="1.85546875" style="243" customWidth="1"/>
    <col min="5145" max="5145" width="5.28515625" style="243" customWidth="1"/>
    <col min="5146" max="5146" width="0.7109375" style="243" customWidth="1"/>
    <col min="5147" max="5147" width="2.85546875" style="243" customWidth="1"/>
    <col min="5148" max="5148" width="1.85546875" style="243" customWidth="1"/>
    <col min="5149" max="5149" width="6.140625" style="243" customWidth="1"/>
    <col min="5150" max="5150" width="0.7109375" style="243" customWidth="1"/>
    <col min="5151" max="5151" width="3.28515625" style="243" customWidth="1"/>
    <col min="5152" max="5152" width="1.85546875" style="243" customWidth="1"/>
    <col min="5153" max="5153" width="5.42578125" style="243" customWidth="1"/>
    <col min="5154" max="5154" width="0.7109375" style="243" customWidth="1"/>
    <col min="5155" max="5155" width="3.140625" style="243" customWidth="1"/>
    <col min="5156" max="5156" width="1.85546875" style="243" customWidth="1"/>
    <col min="5157" max="5157" width="6" style="243" customWidth="1"/>
    <col min="5158" max="5158" width="0.7109375" style="243" customWidth="1"/>
    <col min="5159" max="5159" width="3.42578125" style="243" customWidth="1"/>
    <col min="5160" max="5160" width="1.85546875" style="243" customWidth="1"/>
    <col min="5161" max="5161" width="5.5703125" style="243" customWidth="1"/>
    <col min="5162" max="5162" width="0.7109375" style="243" customWidth="1"/>
    <col min="5163" max="5163" width="3.7109375" style="243" customWidth="1"/>
    <col min="5164" max="5164" width="1.85546875" style="243" customWidth="1"/>
    <col min="5165" max="5165" width="5.28515625" style="243" customWidth="1"/>
    <col min="5166" max="5166" width="0.7109375" style="243" customWidth="1"/>
    <col min="5167" max="5167" width="3.7109375" style="243" customWidth="1"/>
    <col min="5168" max="5168" width="1.85546875" style="243" customWidth="1"/>
    <col min="5169" max="5169" width="7.140625" style="243" customWidth="1"/>
    <col min="5170" max="5170" width="5.5703125" style="243" customWidth="1"/>
    <col min="5171" max="5171" width="2" style="243" customWidth="1"/>
    <col min="5172" max="5172" width="11.7109375" style="243" customWidth="1"/>
    <col min="5173" max="5173" width="6.28515625" style="243" customWidth="1"/>
    <col min="5174" max="5174" width="11.5703125" style="243" customWidth="1"/>
    <col min="5175" max="5175" width="14.140625" style="243" bestFit="1" customWidth="1"/>
    <col min="5176" max="5176" width="10.7109375" style="243"/>
    <col min="5177" max="5177" width="15.28515625" style="243" customWidth="1"/>
    <col min="5178" max="5378" width="10.7109375" style="243"/>
    <col min="5379" max="5379" width="2.7109375" style="243" customWidth="1"/>
    <col min="5380" max="5380" width="1.85546875" style="243" customWidth="1"/>
    <col min="5381" max="5381" width="5.140625" style="243" customWidth="1"/>
    <col min="5382" max="5382" width="0.7109375" style="243" customWidth="1"/>
    <col min="5383" max="5383" width="4" style="243" bestFit="1" customWidth="1"/>
    <col min="5384" max="5384" width="1.7109375" style="243" customWidth="1"/>
    <col min="5385" max="5385" width="7" style="243" bestFit="1" customWidth="1"/>
    <col min="5386" max="5386" width="0.7109375" style="243" customWidth="1"/>
    <col min="5387" max="5387" width="4" style="243" bestFit="1" customWidth="1"/>
    <col min="5388" max="5388" width="1.85546875" style="243" customWidth="1"/>
    <col min="5389" max="5389" width="5.42578125" style="243" customWidth="1"/>
    <col min="5390" max="5390" width="0.7109375" style="243" customWidth="1"/>
    <col min="5391" max="5391" width="4" style="243" bestFit="1" customWidth="1"/>
    <col min="5392" max="5392" width="1.85546875" style="243" customWidth="1"/>
    <col min="5393" max="5393" width="5.7109375" style="243" customWidth="1"/>
    <col min="5394" max="5394" width="0.7109375" style="243" customWidth="1"/>
    <col min="5395" max="5395" width="2.7109375" style="243" customWidth="1"/>
    <col min="5396" max="5396" width="1.85546875" style="243" customWidth="1"/>
    <col min="5397" max="5397" width="6" style="243" customWidth="1"/>
    <col min="5398" max="5398" width="0.7109375" style="243" customWidth="1"/>
    <col min="5399" max="5399" width="3.28515625" style="243" customWidth="1"/>
    <col min="5400" max="5400" width="1.85546875" style="243" customWidth="1"/>
    <col min="5401" max="5401" width="5.28515625" style="243" customWidth="1"/>
    <col min="5402" max="5402" width="0.7109375" style="243" customWidth="1"/>
    <col min="5403" max="5403" width="2.85546875" style="243" customWidth="1"/>
    <col min="5404" max="5404" width="1.85546875" style="243" customWidth="1"/>
    <col min="5405" max="5405" width="6.140625" style="243" customWidth="1"/>
    <col min="5406" max="5406" width="0.7109375" style="243" customWidth="1"/>
    <col min="5407" max="5407" width="3.28515625" style="243" customWidth="1"/>
    <col min="5408" max="5408" width="1.85546875" style="243" customWidth="1"/>
    <col min="5409" max="5409" width="5.42578125" style="243" customWidth="1"/>
    <col min="5410" max="5410" width="0.7109375" style="243" customWidth="1"/>
    <col min="5411" max="5411" width="3.140625" style="243" customWidth="1"/>
    <col min="5412" max="5412" width="1.85546875" style="243" customWidth="1"/>
    <col min="5413" max="5413" width="6" style="243" customWidth="1"/>
    <col min="5414" max="5414" width="0.7109375" style="243" customWidth="1"/>
    <col min="5415" max="5415" width="3.42578125" style="243" customWidth="1"/>
    <col min="5416" max="5416" width="1.85546875" style="243" customWidth="1"/>
    <col min="5417" max="5417" width="5.5703125" style="243" customWidth="1"/>
    <col min="5418" max="5418" width="0.7109375" style="243" customWidth="1"/>
    <col min="5419" max="5419" width="3.7109375" style="243" customWidth="1"/>
    <col min="5420" max="5420" width="1.85546875" style="243" customWidth="1"/>
    <col min="5421" max="5421" width="5.28515625" style="243" customWidth="1"/>
    <col min="5422" max="5422" width="0.7109375" style="243" customWidth="1"/>
    <col min="5423" max="5423" width="3.7109375" style="243" customWidth="1"/>
    <col min="5424" max="5424" width="1.85546875" style="243" customWidth="1"/>
    <col min="5425" max="5425" width="7.140625" style="243" customWidth="1"/>
    <col min="5426" max="5426" width="5.5703125" style="243" customWidth="1"/>
    <col min="5427" max="5427" width="2" style="243" customWidth="1"/>
    <col min="5428" max="5428" width="11.7109375" style="243" customWidth="1"/>
    <col min="5429" max="5429" width="6.28515625" style="243" customWidth="1"/>
    <col min="5430" max="5430" width="11.5703125" style="243" customWidth="1"/>
    <col min="5431" max="5431" width="14.140625" style="243" bestFit="1" customWidth="1"/>
    <col min="5432" max="5432" width="10.7109375" style="243"/>
    <col min="5433" max="5433" width="15.28515625" style="243" customWidth="1"/>
    <col min="5434" max="5634" width="10.7109375" style="243"/>
    <col min="5635" max="5635" width="2.7109375" style="243" customWidth="1"/>
    <col min="5636" max="5636" width="1.85546875" style="243" customWidth="1"/>
    <col min="5637" max="5637" width="5.140625" style="243" customWidth="1"/>
    <col min="5638" max="5638" width="0.7109375" style="243" customWidth="1"/>
    <col min="5639" max="5639" width="4" style="243" bestFit="1" customWidth="1"/>
    <col min="5640" max="5640" width="1.7109375" style="243" customWidth="1"/>
    <col min="5641" max="5641" width="7" style="243" bestFit="1" customWidth="1"/>
    <col min="5642" max="5642" width="0.7109375" style="243" customWidth="1"/>
    <col min="5643" max="5643" width="4" style="243" bestFit="1" customWidth="1"/>
    <col min="5644" max="5644" width="1.85546875" style="243" customWidth="1"/>
    <col min="5645" max="5645" width="5.42578125" style="243" customWidth="1"/>
    <col min="5646" max="5646" width="0.7109375" style="243" customWidth="1"/>
    <col min="5647" max="5647" width="4" style="243" bestFit="1" customWidth="1"/>
    <col min="5648" max="5648" width="1.85546875" style="243" customWidth="1"/>
    <col min="5649" max="5649" width="5.7109375" style="243" customWidth="1"/>
    <col min="5650" max="5650" width="0.7109375" style="243" customWidth="1"/>
    <col min="5651" max="5651" width="2.7109375" style="243" customWidth="1"/>
    <col min="5652" max="5652" width="1.85546875" style="243" customWidth="1"/>
    <col min="5653" max="5653" width="6" style="243" customWidth="1"/>
    <col min="5654" max="5654" width="0.7109375" style="243" customWidth="1"/>
    <col min="5655" max="5655" width="3.28515625" style="243" customWidth="1"/>
    <col min="5656" max="5656" width="1.85546875" style="243" customWidth="1"/>
    <col min="5657" max="5657" width="5.28515625" style="243" customWidth="1"/>
    <col min="5658" max="5658" width="0.7109375" style="243" customWidth="1"/>
    <col min="5659" max="5659" width="2.85546875" style="243" customWidth="1"/>
    <col min="5660" max="5660" width="1.85546875" style="243" customWidth="1"/>
    <col min="5661" max="5661" width="6.140625" style="243" customWidth="1"/>
    <col min="5662" max="5662" width="0.7109375" style="243" customWidth="1"/>
    <col min="5663" max="5663" width="3.28515625" style="243" customWidth="1"/>
    <col min="5664" max="5664" width="1.85546875" style="243" customWidth="1"/>
    <col min="5665" max="5665" width="5.42578125" style="243" customWidth="1"/>
    <col min="5666" max="5666" width="0.7109375" style="243" customWidth="1"/>
    <col min="5667" max="5667" width="3.140625" style="243" customWidth="1"/>
    <col min="5668" max="5668" width="1.85546875" style="243" customWidth="1"/>
    <col min="5669" max="5669" width="6" style="243" customWidth="1"/>
    <col min="5670" max="5670" width="0.7109375" style="243" customWidth="1"/>
    <col min="5671" max="5671" width="3.42578125" style="243" customWidth="1"/>
    <col min="5672" max="5672" width="1.85546875" style="243" customWidth="1"/>
    <col min="5673" max="5673" width="5.5703125" style="243" customWidth="1"/>
    <col min="5674" max="5674" width="0.7109375" style="243" customWidth="1"/>
    <col min="5675" max="5675" width="3.7109375" style="243" customWidth="1"/>
    <col min="5676" max="5676" width="1.85546875" style="243" customWidth="1"/>
    <col min="5677" max="5677" width="5.28515625" style="243" customWidth="1"/>
    <col min="5678" max="5678" width="0.7109375" style="243" customWidth="1"/>
    <col min="5679" max="5679" width="3.7109375" style="243" customWidth="1"/>
    <col min="5680" max="5680" width="1.85546875" style="243" customWidth="1"/>
    <col min="5681" max="5681" width="7.140625" style="243" customWidth="1"/>
    <col min="5682" max="5682" width="5.5703125" style="243" customWidth="1"/>
    <col min="5683" max="5683" width="2" style="243" customWidth="1"/>
    <col min="5684" max="5684" width="11.7109375" style="243" customWidth="1"/>
    <col min="5685" max="5685" width="6.28515625" style="243" customWidth="1"/>
    <col min="5686" max="5686" width="11.5703125" style="243" customWidth="1"/>
    <col min="5687" max="5687" width="14.140625" style="243" bestFit="1" customWidth="1"/>
    <col min="5688" max="5688" width="10.7109375" style="243"/>
    <col min="5689" max="5689" width="15.28515625" style="243" customWidth="1"/>
    <col min="5690" max="5890" width="10.7109375" style="243"/>
    <col min="5891" max="5891" width="2.7109375" style="243" customWidth="1"/>
    <col min="5892" max="5892" width="1.85546875" style="243" customWidth="1"/>
    <col min="5893" max="5893" width="5.140625" style="243" customWidth="1"/>
    <col min="5894" max="5894" width="0.7109375" style="243" customWidth="1"/>
    <col min="5895" max="5895" width="4" style="243" bestFit="1" customWidth="1"/>
    <col min="5896" max="5896" width="1.7109375" style="243" customWidth="1"/>
    <col min="5897" max="5897" width="7" style="243" bestFit="1" customWidth="1"/>
    <col min="5898" max="5898" width="0.7109375" style="243" customWidth="1"/>
    <col min="5899" max="5899" width="4" style="243" bestFit="1" customWidth="1"/>
    <col min="5900" max="5900" width="1.85546875" style="243" customWidth="1"/>
    <col min="5901" max="5901" width="5.42578125" style="243" customWidth="1"/>
    <col min="5902" max="5902" width="0.7109375" style="243" customWidth="1"/>
    <col min="5903" max="5903" width="4" style="243" bestFit="1" customWidth="1"/>
    <col min="5904" max="5904" width="1.85546875" style="243" customWidth="1"/>
    <col min="5905" max="5905" width="5.7109375" style="243" customWidth="1"/>
    <col min="5906" max="5906" width="0.7109375" style="243" customWidth="1"/>
    <col min="5907" max="5907" width="2.7109375" style="243" customWidth="1"/>
    <col min="5908" max="5908" width="1.85546875" style="243" customWidth="1"/>
    <col min="5909" max="5909" width="6" style="243" customWidth="1"/>
    <col min="5910" max="5910" width="0.7109375" style="243" customWidth="1"/>
    <col min="5911" max="5911" width="3.28515625" style="243" customWidth="1"/>
    <col min="5912" max="5912" width="1.85546875" style="243" customWidth="1"/>
    <col min="5913" max="5913" width="5.28515625" style="243" customWidth="1"/>
    <col min="5914" max="5914" width="0.7109375" style="243" customWidth="1"/>
    <col min="5915" max="5915" width="2.85546875" style="243" customWidth="1"/>
    <col min="5916" max="5916" width="1.85546875" style="243" customWidth="1"/>
    <col min="5917" max="5917" width="6.140625" style="243" customWidth="1"/>
    <col min="5918" max="5918" width="0.7109375" style="243" customWidth="1"/>
    <col min="5919" max="5919" width="3.28515625" style="243" customWidth="1"/>
    <col min="5920" max="5920" width="1.85546875" style="243" customWidth="1"/>
    <col min="5921" max="5921" width="5.42578125" style="243" customWidth="1"/>
    <col min="5922" max="5922" width="0.7109375" style="243" customWidth="1"/>
    <col min="5923" max="5923" width="3.140625" style="243" customWidth="1"/>
    <col min="5924" max="5924" width="1.85546875" style="243" customWidth="1"/>
    <col min="5925" max="5925" width="6" style="243" customWidth="1"/>
    <col min="5926" max="5926" width="0.7109375" style="243" customWidth="1"/>
    <col min="5927" max="5927" width="3.42578125" style="243" customWidth="1"/>
    <col min="5928" max="5928" width="1.85546875" style="243" customWidth="1"/>
    <col min="5929" max="5929" width="5.5703125" style="243" customWidth="1"/>
    <col min="5930" max="5930" width="0.7109375" style="243" customWidth="1"/>
    <col min="5931" max="5931" width="3.7109375" style="243" customWidth="1"/>
    <col min="5932" max="5932" width="1.85546875" style="243" customWidth="1"/>
    <col min="5933" max="5933" width="5.28515625" style="243" customWidth="1"/>
    <col min="5934" max="5934" width="0.7109375" style="243" customWidth="1"/>
    <col min="5935" max="5935" width="3.7109375" style="243" customWidth="1"/>
    <col min="5936" max="5936" width="1.85546875" style="243" customWidth="1"/>
    <col min="5937" max="5937" width="7.140625" style="243" customWidth="1"/>
    <col min="5938" max="5938" width="5.5703125" style="243" customWidth="1"/>
    <col min="5939" max="5939" width="2" style="243" customWidth="1"/>
    <col min="5940" max="5940" width="11.7109375" style="243" customWidth="1"/>
    <col min="5941" max="5941" width="6.28515625" style="243" customWidth="1"/>
    <col min="5942" max="5942" width="11.5703125" style="243" customWidth="1"/>
    <col min="5943" max="5943" width="14.140625" style="243" bestFit="1" customWidth="1"/>
    <col min="5944" max="5944" width="10.7109375" style="243"/>
    <col min="5945" max="5945" width="15.28515625" style="243" customWidth="1"/>
    <col min="5946" max="6146" width="10.7109375" style="243"/>
    <col min="6147" max="6147" width="2.7109375" style="243" customWidth="1"/>
    <col min="6148" max="6148" width="1.85546875" style="243" customWidth="1"/>
    <col min="6149" max="6149" width="5.140625" style="243" customWidth="1"/>
    <col min="6150" max="6150" width="0.7109375" style="243" customWidth="1"/>
    <col min="6151" max="6151" width="4" style="243" bestFit="1" customWidth="1"/>
    <col min="6152" max="6152" width="1.7109375" style="243" customWidth="1"/>
    <col min="6153" max="6153" width="7" style="243" bestFit="1" customWidth="1"/>
    <col min="6154" max="6154" width="0.7109375" style="243" customWidth="1"/>
    <col min="6155" max="6155" width="4" style="243" bestFit="1" customWidth="1"/>
    <col min="6156" max="6156" width="1.85546875" style="243" customWidth="1"/>
    <col min="6157" max="6157" width="5.42578125" style="243" customWidth="1"/>
    <col min="6158" max="6158" width="0.7109375" style="243" customWidth="1"/>
    <col min="6159" max="6159" width="4" style="243" bestFit="1" customWidth="1"/>
    <col min="6160" max="6160" width="1.85546875" style="243" customWidth="1"/>
    <col min="6161" max="6161" width="5.7109375" style="243" customWidth="1"/>
    <col min="6162" max="6162" width="0.7109375" style="243" customWidth="1"/>
    <col min="6163" max="6163" width="2.7109375" style="243" customWidth="1"/>
    <col min="6164" max="6164" width="1.85546875" style="243" customWidth="1"/>
    <col min="6165" max="6165" width="6" style="243" customWidth="1"/>
    <col min="6166" max="6166" width="0.7109375" style="243" customWidth="1"/>
    <col min="6167" max="6167" width="3.28515625" style="243" customWidth="1"/>
    <col min="6168" max="6168" width="1.85546875" style="243" customWidth="1"/>
    <col min="6169" max="6169" width="5.28515625" style="243" customWidth="1"/>
    <col min="6170" max="6170" width="0.7109375" style="243" customWidth="1"/>
    <col min="6171" max="6171" width="2.85546875" style="243" customWidth="1"/>
    <col min="6172" max="6172" width="1.85546875" style="243" customWidth="1"/>
    <col min="6173" max="6173" width="6.140625" style="243" customWidth="1"/>
    <col min="6174" max="6174" width="0.7109375" style="243" customWidth="1"/>
    <col min="6175" max="6175" width="3.28515625" style="243" customWidth="1"/>
    <col min="6176" max="6176" width="1.85546875" style="243" customWidth="1"/>
    <col min="6177" max="6177" width="5.42578125" style="243" customWidth="1"/>
    <col min="6178" max="6178" width="0.7109375" style="243" customWidth="1"/>
    <col min="6179" max="6179" width="3.140625" style="243" customWidth="1"/>
    <col min="6180" max="6180" width="1.85546875" style="243" customWidth="1"/>
    <col min="6181" max="6181" width="6" style="243" customWidth="1"/>
    <col min="6182" max="6182" width="0.7109375" style="243" customWidth="1"/>
    <col min="6183" max="6183" width="3.42578125" style="243" customWidth="1"/>
    <col min="6184" max="6184" width="1.85546875" style="243" customWidth="1"/>
    <col min="6185" max="6185" width="5.5703125" style="243" customWidth="1"/>
    <col min="6186" max="6186" width="0.7109375" style="243" customWidth="1"/>
    <col min="6187" max="6187" width="3.7109375" style="243" customWidth="1"/>
    <col min="6188" max="6188" width="1.85546875" style="243" customWidth="1"/>
    <col min="6189" max="6189" width="5.28515625" style="243" customWidth="1"/>
    <col min="6190" max="6190" width="0.7109375" style="243" customWidth="1"/>
    <col min="6191" max="6191" width="3.7109375" style="243" customWidth="1"/>
    <col min="6192" max="6192" width="1.85546875" style="243" customWidth="1"/>
    <col min="6193" max="6193" width="7.140625" style="243" customWidth="1"/>
    <col min="6194" max="6194" width="5.5703125" style="243" customWidth="1"/>
    <col min="6195" max="6195" width="2" style="243" customWidth="1"/>
    <col min="6196" max="6196" width="11.7109375" style="243" customWidth="1"/>
    <col min="6197" max="6197" width="6.28515625" style="243" customWidth="1"/>
    <col min="6198" max="6198" width="11.5703125" style="243" customWidth="1"/>
    <col min="6199" max="6199" width="14.140625" style="243" bestFit="1" customWidth="1"/>
    <col min="6200" max="6200" width="10.7109375" style="243"/>
    <col min="6201" max="6201" width="15.28515625" style="243" customWidth="1"/>
    <col min="6202" max="6402" width="10.7109375" style="243"/>
    <col min="6403" max="6403" width="2.7109375" style="243" customWidth="1"/>
    <col min="6404" max="6404" width="1.85546875" style="243" customWidth="1"/>
    <col min="6405" max="6405" width="5.140625" style="243" customWidth="1"/>
    <col min="6406" max="6406" width="0.7109375" style="243" customWidth="1"/>
    <col min="6407" max="6407" width="4" style="243" bestFit="1" customWidth="1"/>
    <col min="6408" max="6408" width="1.7109375" style="243" customWidth="1"/>
    <col min="6409" max="6409" width="7" style="243" bestFit="1" customWidth="1"/>
    <col min="6410" max="6410" width="0.7109375" style="243" customWidth="1"/>
    <col min="6411" max="6411" width="4" style="243" bestFit="1" customWidth="1"/>
    <col min="6412" max="6412" width="1.85546875" style="243" customWidth="1"/>
    <col min="6413" max="6413" width="5.42578125" style="243" customWidth="1"/>
    <col min="6414" max="6414" width="0.7109375" style="243" customWidth="1"/>
    <col min="6415" max="6415" width="4" style="243" bestFit="1" customWidth="1"/>
    <col min="6416" max="6416" width="1.85546875" style="243" customWidth="1"/>
    <col min="6417" max="6417" width="5.7109375" style="243" customWidth="1"/>
    <col min="6418" max="6418" width="0.7109375" style="243" customWidth="1"/>
    <col min="6419" max="6419" width="2.7109375" style="243" customWidth="1"/>
    <col min="6420" max="6420" width="1.85546875" style="243" customWidth="1"/>
    <col min="6421" max="6421" width="6" style="243" customWidth="1"/>
    <col min="6422" max="6422" width="0.7109375" style="243" customWidth="1"/>
    <col min="6423" max="6423" width="3.28515625" style="243" customWidth="1"/>
    <col min="6424" max="6424" width="1.85546875" style="243" customWidth="1"/>
    <col min="6425" max="6425" width="5.28515625" style="243" customWidth="1"/>
    <col min="6426" max="6426" width="0.7109375" style="243" customWidth="1"/>
    <col min="6427" max="6427" width="2.85546875" style="243" customWidth="1"/>
    <col min="6428" max="6428" width="1.85546875" style="243" customWidth="1"/>
    <col min="6429" max="6429" width="6.140625" style="243" customWidth="1"/>
    <col min="6430" max="6430" width="0.7109375" style="243" customWidth="1"/>
    <col min="6431" max="6431" width="3.28515625" style="243" customWidth="1"/>
    <col min="6432" max="6432" width="1.85546875" style="243" customWidth="1"/>
    <col min="6433" max="6433" width="5.42578125" style="243" customWidth="1"/>
    <col min="6434" max="6434" width="0.7109375" style="243" customWidth="1"/>
    <col min="6435" max="6435" width="3.140625" style="243" customWidth="1"/>
    <col min="6436" max="6436" width="1.85546875" style="243" customWidth="1"/>
    <col min="6437" max="6437" width="6" style="243" customWidth="1"/>
    <col min="6438" max="6438" width="0.7109375" style="243" customWidth="1"/>
    <col min="6439" max="6439" width="3.42578125" style="243" customWidth="1"/>
    <col min="6440" max="6440" width="1.85546875" style="243" customWidth="1"/>
    <col min="6441" max="6441" width="5.5703125" style="243" customWidth="1"/>
    <col min="6442" max="6442" width="0.7109375" style="243" customWidth="1"/>
    <col min="6443" max="6443" width="3.7109375" style="243" customWidth="1"/>
    <col min="6444" max="6444" width="1.85546875" style="243" customWidth="1"/>
    <col min="6445" max="6445" width="5.28515625" style="243" customWidth="1"/>
    <col min="6446" max="6446" width="0.7109375" style="243" customWidth="1"/>
    <col min="6447" max="6447" width="3.7109375" style="243" customWidth="1"/>
    <col min="6448" max="6448" width="1.85546875" style="243" customWidth="1"/>
    <col min="6449" max="6449" width="7.140625" style="243" customWidth="1"/>
    <col min="6450" max="6450" width="5.5703125" style="243" customWidth="1"/>
    <col min="6451" max="6451" width="2" style="243" customWidth="1"/>
    <col min="6452" max="6452" width="11.7109375" style="243" customWidth="1"/>
    <col min="6453" max="6453" width="6.28515625" style="243" customWidth="1"/>
    <col min="6454" max="6454" width="11.5703125" style="243" customWidth="1"/>
    <col min="6455" max="6455" width="14.140625" style="243" bestFit="1" customWidth="1"/>
    <col min="6456" max="6456" width="10.7109375" style="243"/>
    <col min="6457" max="6457" width="15.28515625" style="243" customWidth="1"/>
    <col min="6458" max="6658" width="10.7109375" style="243"/>
    <col min="6659" max="6659" width="2.7109375" style="243" customWidth="1"/>
    <col min="6660" max="6660" width="1.85546875" style="243" customWidth="1"/>
    <col min="6661" max="6661" width="5.140625" style="243" customWidth="1"/>
    <col min="6662" max="6662" width="0.7109375" style="243" customWidth="1"/>
    <col min="6663" max="6663" width="4" style="243" bestFit="1" customWidth="1"/>
    <col min="6664" max="6664" width="1.7109375" style="243" customWidth="1"/>
    <col min="6665" max="6665" width="7" style="243" bestFit="1" customWidth="1"/>
    <col min="6666" max="6666" width="0.7109375" style="243" customWidth="1"/>
    <col min="6667" max="6667" width="4" style="243" bestFit="1" customWidth="1"/>
    <col min="6668" max="6668" width="1.85546875" style="243" customWidth="1"/>
    <col min="6669" max="6669" width="5.42578125" style="243" customWidth="1"/>
    <col min="6670" max="6670" width="0.7109375" style="243" customWidth="1"/>
    <col min="6671" max="6671" width="4" style="243" bestFit="1" customWidth="1"/>
    <col min="6672" max="6672" width="1.85546875" style="243" customWidth="1"/>
    <col min="6673" max="6673" width="5.7109375" style="243" customWidth="1"/>
    <col min="6674" max="6674" width="0.7109375" style="243" customWidth="1"/>
    <col min="6675" max="6675" width="2.7109375" style="243" customWidth="1"/>
    <col min="6676" max="6676" width="1.85546875" style="243" customWidth="1"/>
    <col min="6677" max="6677" width="6" style="243" customWidth="1"/>
    <col min="6678" max="6678" width="0.7109375" style="243" customWidth="1"/>
    <col min="6679" max="6679" width="3.28515625" style="243" customWidth="1"/>
    <col min="6680" max="6680" width="1.85546875" style="243" customWidth="1"/>
    <col min="6681" max="6681" width="5.28515625" style="243" customWidth="1"/>
    <col min="6682" max="6682" width="0.7109375" style="243" customWidth="1"/>
    <col min="6683" max="6683" width="2.85546875" style="243" customWidth="1"/>
    <col min="6684" max="6684" width="1.85546875" style="243" customWidth="1"/>
    <col min="6685" max="6685" width="6.140625" style="243" customWidth="1"/>
    <col min="6686" max="6686" width="0.7109375" style="243" customWidth="1"/>
    <col min="6687" max="6687" width="3.28515625" style="243" customWidth="1"/>
    <col min="6688" max="6688" width="1.85546875" style="243" customWidth="1"/>
    <col min="6689" max="6689" width="5.42578125" style="243" customWidth="1"/>
    <col min="6690" max="6690" width="0.7109375" style="243" customWidth="1"/>
    <col min="6691" max="6691" width="3.140625" style="243" customWidth="1"/>
    <col min="6692" max="6692" width="1.85546875" style="243" customWidth="1"/>
    <col min="6693" max="6693" width="6" style="243" customWidth="1"/>
    <col min="6694" max="6694" width="0.7109375" style="243" customWidth="1"/>
    <col min="6695" max="6695" width="3.42578125" style="243" customWidth="1"/>
    <col min="6696" max="6696" width="1.85546875" style="243" customWidth="1"/>
    <col min="6697" max="6697" width="5.5703125" style="243" customWidth="1"/>
    <col min="6698" max="6698" width="0.7109375" style="243" customWidth="1"/>
    <col min="6699" max="6699" width="3.7109375" style="243" customWidth="1"/>
    <col min="6700" max="6700" width="1.85546875" style="243" customWidth="1"/>
    <col min="6701" max="6701" width="5.28515625" style="243" customWidth="1"/>
    <col min="6702" max="6702" width="0.7109375" style="243" customWidth="1"/>
    <col min="6703" max="6703" width="3.7109375" style="243" customWidth="1"/>
    <col min="6704" max="6704" width="1.85546875" style="243" customWidth="1"/>
    <col min="6705" max="6705" width="7.140625" style="243" customWidth="1"/>
    <col min="6706" max="6706" width="5.5703125" style="243" customWidth="1"/>
    <col min="6707" max="6707" width="2" style="243" customWidth="1"/>
    <col min="6708" max="6708" width="11.7109375" style="243" customWidth="1"/>
    <col min="6709" max="6709" width="6.28515625" style="243" customWidth="1"/>
    <col min="6710" max="6710" width="11.5703125" style="243" customWidth="1"/>
    <col min="6711" max="6711" width="14.140625" style="243" bestFit="1" customWidth="1"/>
    <col min="6712" max="6712" width="10.7109375" style="243"/>
    <col min="6713" max="6713" width="15.28515625" style="243" customWidth="1"/>
    <col min="6714" max="6914" width="10.7109375" style="243"/>
    <col min="6915" max="6915" width="2.7109375" style="243" customWidth="1"/>
    <col min="6916" max="6916" width="1.85546875" style="243" customWidth="1"/>
    <col min="6917" max="6917" width="5.140625" style="243" customWidth="1"/>
    <col min="6918" max="6918" width="0.7109375" style="243" customWidth="1"/>
    <col min="6919" max="6919" width="4" style="243" bestFit="1" customWidth="1"/>
    <col min="6920" max="6920" width="1.7109375" style="243" customWidth="1"/>
    <col min="6921" max="6921" width="7" style="243" bestFit="1" customWidth="1"/>
    <col min="6922" max="6922" width="0.7109375" style="243" customWidth="1"/>
    <col min="6923" max="6923" width="4" style="243" bestFit="1" customWidth="1"/>
    <col min="6924" max="6924" width="1.85546875" style="243" customWidth="1"/>
    <col min="6925" max="6925" width="5.42578125" style="243" customWidth="1"/>
    <col min="6926" max="6926" width="0.7109375" style="243" customWidth="1"/>
    <col min="6927" max="6927" width="4" style="243" bestFit="1" customWidth="1"/>
    <col min="6928" max="6928" width="1.85546875" style="243" customWidth="1"/>
    <col min="6929" max="6929" width="5.7109375" style="243" customWidth="1"/>
    <col min="6930" max="6930" width="0.7109375" style="243" customWidth="1"/>
    <col min="6931" max="6931" width="2.7109375" style="243" customWidth="1"/>
    <col min="6932" max="6932" width="1.85546875" style="243" customWidth="1"/>
    <col min="6933" max="6933" width="6" style="243" customWidth="1"/>
    <col min="6934" max="6934" width="0.7109375" style="243" customWidth="1"/>
    <col min="6935" max="6935" width="3.28515625" style="243" customWidth="1"/>
    <col min="6936" max="6936" width="1.85546875" style="243" customWidth="1"/>
    <col min="6937" max="6937" width="5.28515625" style="243" customWidth="1"/>
    <col min="6938" max="6938" width="0.7109375" style="243" customWidth="1"/>
    <col min="6939" max="6939" width="2.85546875" style="243" customWidth="1"/>
    <col min="6940" max="6940" width="1.85546875" style="243" customWidth="1"/>
    <col min="6941" max="6941" width="6.140625" style="243" customWidth="1"/>
    <col min="6942" max="6942" width="0.7109375" style="243" customWidth="1"/>
    <col min="6943" max="6943" width="3.28515625" style="243" customWidth="1"/>
    <col min="6944" max="6944" width="1.85546875" style="243" customWidth="1"/>
    <col min="6945" max="6945" width="5.42578125" style="243" customWidth="1"/>
    <col min="6946" max="6946" width="0.7109375" style="243" customWidth="1"/>
    <col min="6947" max="6947" width="3.140625" style="243" customWidth="1"/>
    <col min="6948" max="6948" width="1.85546875" style="243" customWidth="1"/>
    <col min="6949" max="6949" width="6" style="243" customWidth="1"/>
    <col min="6950" max="6950" width="0.7109375" style="243" customWidth="1"/>
    <col min="6951" max="6951" width="3.42578125" style="243" customWidth="1"/>
    <col min="6952" max="6952" width="1.85546875" style="243" customWidth="1"/>
    <col min="6953" max="6953" width="5.5703125" style="243" customWidth="1"/>
    <col min="6954" max="6954" width="0.7109375" style="243" customWidth="1"/>
    <col min="6955" max="6955" width="3.7109375" style="243" customWidth="1"/>
    <col min="6956" max="6956" width="1.85546875" style="243" customWidth="1"/>
    <col min="6957" max="6957" width="5.28515625" style="243" customWidth="1"/>
    <col min="6958" max="6958" width="0.7109375" style="243" customWidth="1"/>
    <col min="6959" max="6959" width="3.7109375" style="243" customWidth="1"/>
    <col min="6960" max="6960" width="1.85546875" style="243" customWidth="1"/>
    <col min="6961" max="6961" width="7.140625" style="243" customWidth="1"/>
    <col min="6962" max="6962" width="5.5703125" style="243" customWidth="1"/>
    <col min="6963" max="6963" width="2" style="243" customWidth="1"/>
    <col min="6964" max="6964" width="11.7109375" style="243" customWidth="1"/>
    <col min="6965" max="6965" width="6.28515625" style="243" customWidth="1"/>
    <col min="6966" max="6966" width="11.5703125" style="243" customWidth="1"/>
    <col min="6967" max="6967" width="14.140625" style="243" bestFit="1" customWidth="1"/>
    <col min="6968" max="6968" width="10.7109375" style="243"/>
    <col min="6969" max="6969" width="15.28515625" style="243" customWidth="1"/>
    <col min="6970" max="7170" width="10.7109375" style="243"/>
    <col min="7171" max="7171" width="2.7109375" style="243" customWidth="1"/>
    <col min="7172" max="7172" width="1.85546875" style="243" customWidth="1"/>
    <col min="7173" max="7173" width="5.140625" style="243" customWidth="1"/>
    <col min="7174" max="7174" width="0.7109375" style="243" customWidth="1"/>
    <col min="7175" max="7175" width="4" style="243" bestFit="1" customWidth="1"/>
    <col min="7176" max="7176" width="1.7109375" style="243" customWidth="1"/>
    <col min="7177" max="7177" width="7" style="243" bestFit="1" customWidth="1"/>
    <col min="7178" max="7178" width="0.7109375" style="243" customWidth="1"/>
    <col min="7179" max="7179" width="4" style="243" bestFit="1" customWidth="1"/>
    <col min="7180" max="7180" width="1.85546875" style="243" customWidth="1"/>
    <col min="7181" max="7181" width="5.42578125" style="243" customWidth="1"/>
    <col min="7182" max="7182" width="0.7109375" style="243" customWidth="1"/>
    <col min="7183" max="7183" width="4" style="243" bestFit="1" customWidth="1"/>
    <col min="7184" max="7184" width="1.85546875" style="243" customWidth="1"/>
    <col min="7185" max="7185" width="5.7109375" style="243" customWidth="1"/>
    <col min="7186" max="7186" width="0.7109375" style="243" customWidth="1"/>
    <col min="7187" max="7187" width="2.7109375" style="243" customWidth="1"/>
    <col min="7188" max="7188" width="1.85546875" style="243" customWidth="1"/>
    <col min="7189" max="7189" width="6" style="243" customWidth="1"/>
    <col min="7190" max="7190" width="0.7109375" style="243" customWidth="1"/>
    <col min="7191" max="7191" width="3.28515625" style="243" customWidth="1"/>
    <col min="7192" max="7192" width="1.85546875" style="243" customWidth="1"/>
    <col min="7193" max="7193" width="5.28515625" style="243" customWidth="1"/>
    <col min="7194" max="7194" width="0.7109375" style="243" customWidth="1"/>
    <col min="7195" max="7195" width="2.85546875" style="243" customWidth="1"/>
    <col min="7196" max="7196" width="1.85546875" style="243" customWidth="1"/>
    <col min="7197" max="7197" width="6.140625" style="243" customWidth="1"/>
    <col min="7198" max="7198" width="0.7109375" style="243" customWidth="1"/>
    <col min="7199" max="7199" width="3.28515625" style="243" customWidth="1"/>
    <col min="7200" max="7200" width="1.85546875" style="243" customWidth="1"/>
    <col min="7201" max="7201" width="5.42578125" style="243" customWidth="1"/>
    <col min="7202" max="7202" width="0.7109375" style="243" customWidth="1"/>
    <col min="7203" max="7203" width="3.140625" style="243" customWidth="1"/>
    <col min="7204" max="7204" width="1.85546875" style="243" customWidth="1"/>
    <col min="7205" max="7205" width="6" style="243" customWidth="1"/>
    <col min="7206" max="7206" width="0.7109375" style="243" customWidth="1"/>
    <col min="7207" max="7207" width="3.42578125" style="243" customWidth="1"/>
    <col min="7208" max="7208" width="1.85546875" style="243" customWidth="1"/>
    <col min="7209" max="7209" width="5.5703125" style="243" customWidth="1"/>
    <col min="7210" max="7210" width="0.7109375" style="243" customWidth="1"/>
    <col min="7211" max="7211" width="3.7109375" style="243" customWidth="1"/>
    <col min="7212" max="7212" width="1.85546875" style="243" customWidth="1"/>
    <col min="7213" max="7213" width="5.28515625" style="243" customWidth="1"/>
    <col min="7214" max="7214" width="0.7109375" style="243" customWidth="1"/>
    <col min="7215" max="7215" width="3.7109375" style="243" customWidth="1"/>
    <col min="7216" max="7216" width="1.85546875" style="243" customWidth="1"/>
    <col min="7217" max="7217" width="7.140625" style="243" customWidth="1"/>
    <col min="7218" max="7218" width="5.5703125" style="243" customWidth="1"/>
    <col min="7219" max="7219" width="2" style="243" customWidth="1"/>
    <col min="7220" max="7220" width="11.7109375" style="243" customWidth="1"/>
    <col min="7221" max="7221" width="6.28515625" style="243" customWidth="1"/>
    <col min="7222" max="7222" width="11.5703125" style="243" customWidth="1"/>
    <col min="7223" max="7223" width="14.140625" style="243" bestFit="1" customWidth="1"/>
    <col min="7224" max="7224" width="10.7109375" style="243"/>
    <col min="7225" max="7225" width="15.28515625" style="243" customWidth="1"/>
    <col min="7226" max="7426" width="10.7109375" style="243"/>
    <col min="7427" max="7427" width="2.7109375" style="243" customWidth="1"/>
    <col min="7428" max="7428" width="1.85546875" style="243" customWidth="1"/>
    <col min="7429" max="7429" width="5.140625" style="243" customWidth="1"/>
    <col min="7430" max="7430" width="0.7109375" style="243" customWidth="1"/>
    <col min="7431" max="7431" width="4" style="243" bestFit="1" customWidth="1"/>
    <col min="7432" max="7432" width="1.7109375" style="243" customWidth="1"/>
    <col min="7433" max="7433" width="7" style="243" bestFit="1" customWidth="1"/>
    <col min="7434" max="7434" width="0.7109375" style="243" customWidth="1"/>
    <col min="7435" max="7435" width="4" style="243" bestFit="1" customWidth="1"/>
    <col min="7436" max="7436" width="1.85546875" style="243" customWidth="1"/>
    <col min="7437" max="7437" width="5.42578125" style="243" customWidth="1"/>
    <col min="7438" max="7438" width="0.7109375" style="243" customWidth="1"/>
    <col min="7439" max="7439" width="4" style="243" bestFit="1" customWidth="1"/>
    <col min="7440" max="7440" width="1.85546875" style="243" customWidth="1"/>
    <col min="7441" max="7441" width="5.7109375" style="243" customWidth="1"/>
    <col min="7442" max="7442" width="0.7109375" style="243" customWidth="1"/>
    <col min="7443" max="7443" width="2.7109375" style="243" customWidth="1"/>
    <col min="7444" max="7444" width="1.85546875" style="243" customWidth="1"/>
    <col min="7445" max="7445" width="6" style="243" customWidth="1"/>
    <col min="7446" max="7446" width="0.7109375" style="243" customWidth="1"/>
    <col min="7447" max="7447" width="3.28515625" style="243" customWidth="1"/>
    <col min="7448" max="7448" width="1.85546875" style="243" customWidth="1"/>
    <col min="7449" max="7449" width="5.28515625" style="243" customWidth="1"/>
    <col min="7450" max="7450" width="0.7109375" style="243" customWidth="1"/>
    <col min="7451" max="7451" width="2.85546875" style="243" customWidth="1"/>
    <col min="7452" max="7452" width="1.85546875" style="243" customWidth="1"/>
    <col min="7453" max="7453" width="6.140625" style="243" customWidth="1"/>
    <col min="7454" max="7454" width="0.7109375" style="243" customWidth="1"/>
    <col min="7455" max="7455" width="3.28515625" style="243" customWidth="1"/>
    <col min="7456" max="7456" width="1.85546875" style="243" customWidth="1"/>
    <col min="7457" max="7457" width="5.42578125" style="243" customWidth="1"/>
    <col min="7458" max="7458" width="0.7109375" style="243" customWidth="1"/>
    <col min="7459" max="7459" width="3.140625" style="243" customWidth="1"/>
    <col min="7460" max="7460" width="1.85546875" style="243" customWidth="1"/>
    <col min="7461" max="7461" width="6" style="243" customWidth="1"/>
    <col min="7462" max="7462" width="0.7109375" style="243" customWidth="1"/>
    <col min="7463" max="7463" width="3.42578125" style="243" customWidth="1"/>
    <col min="7464" max="7464" width="1.85546875" style="243" customWidth="1"/>
    <col min="7465" max="7465" width="5.5703125" style="243" customWidth="1"/>
    <col min="7466" max="7466" width="0.7109375" style="243" customWidth="1"/>
    <col min="7467" max="7467" width="3.7109375" style="243" customWidth="1"/>
    <col min="7468" max="7468" width="1.85546875" style="243" customWidth="1"/>
    <col min="7469" max="7469" width="5.28515625" style="243" customWidth="1"/>
    <col min="7470" max="7470" width="0.7109375" style="243" customWidth="1"/>
    <col min="7471" max="7471" width="3.7109375" style="243" customWidth="1"/>
    <col min="7472" max="7472" width="1.85546875" style="243" customWidth="1"/>
    <col min="7473" max="7473" width="7.140625" style="243" customWidth="1"/>
    <col min="7474" max="7474" width="5.5703125" style="243" customWidth="1"/>
    <col min="7475" max="7475" width="2" style="243" customWidth="1"/>
    <col min="7476" max="7476" width="11.7109375" style="243" customWidth="1"/>
    <col min="7477" max="7477" width="6.28515625" style="243" customWidth="1"/>
    <col min="7478" max="7478" width="11.5703125" style="243" customWidth="1"/>
    <col min="7479" max="7479" width="14.140625" style="243" bestFit="1" customWidth="1"/>
    <col min="7480" max="7480" width="10.7109375" style="243"/>
    <col min="7481" max="7481" width="15.28515625" style="243" customWidth="1"/>
    <col min="7482" max="7682" width="10.7109375" style="243"/>
    <col min="7683" max="7683" width="2.7109375" style="243" customWidth="1"/>
    <col min="7684" max="7684" width="1.85546875" style="243" customWidth="1"/>
    <col min="7685" max="7685" width="5.140625" style="243" customWidth="1"/>
    <col min="7686" max="7686" width="0.7109375" style="243" customWidth="1"/>
    <col min="7687" max="7687" width="4" style="243" bestFit="1" customWidth="1"/>
    <col min="7688" max="7688" width="1.7109375" style="243" customWidth="1"/>
    <col min="7689" max="7689" width="7" style="243" bestFit="1" customWidth="1"/>
    <col min="7690" max="7690" width="0.7109375" style="243" customWidth="1"/>
    <col min="7691" max="7691" width="4" style="243" bestFit="1" customWidth="1"/>
    <col min="7692" max="7692" width="1.85546875" style="243" customWidth="1"/>
    <col min="7693" max="7693" width="5.42578125" style="243" customWidth="1"/>
    <col min="7694" max="7694" width="0.7109375" style="243" customWidth="1"/>
    <col min="7695" max="7695" width="4" style="243" bestFit="1" customWidth="1"/>
    <col min="7696" max="7696" width="1.85546875" style="243" customWidth="1"/>
    <col min="7697" max="7697" width="5.7109375" style="243" customWidth="1"/>
    <col min="7698" max="7698" width="0.7109375" style="243" customWidth="1"/>
    <col min="7699" max="7699" width="2.7109375" style="243" customWidth="1"/>
    <col min="7700" max="7700" width="1.85546875" style="243" customWidth="1"/>
    <col min="7701" max="7701" width="6" style="243" customWidth="1"/>
    <col min="7702" max="7702" width="0.7109375" style="243" customWidth="1"/>
    <col min="7703" max="7703" width="3.28515625" style="243" customWidth="1"/>
    <col min="7704" max="7704" width="1.85546875" style="243" customWidth="1"/>
    <col min="7705" max="7705" width="5.28515625" style="243" customWidth="1"/>
    <col min="7706" max="7706" width="0.7109375" style="243" customWidth="1"/>
    <col min="7707" max="7707" width="2.85546875" style="243" customWidth="1"/>
    <col min="7708" max="7708" width="1.85546875" style="243" customWidth="1"/>
    <col min="7709" max="7709" width="6.140625" style="243" customWidth="1"/>
    <col min="7710" max="7710" width="0.7109375" style="243" customWidth="1"/>
    <col min="7711" max="7711" width="3.28515625" style="243" customWidth="1"/>
    <col min="7712" max="7712" width="1.85546875" style="243" customWidth="1"/>
    <col min="7713" max="7713" width="5.42578125" style="243" customWidth="1"/>
    <col min="7714" max="7714" width="0.7109375" style="243" customWidth="1"/>
    <col min="7715" max="7715" width="3.140625" style="243" customWidth="1"/>
    <col min="7716" max="7716" width="1.85546875" style="243" customWidth="1"/>
    <col min="7717" max="7717" width="6" style="243" customWidth="1"/>
    <col min="7718" max="7718" width="0.7109375" style="243" customWidth="1"/>
    <col min="7719" max="7719" width="3.42578125" style="243" customWidth="1"/>
    <col min="7720" max="7720" width="1.85546875" style="243" customWidth="1"/>
    <col min="7721" max="7721" width="5.5703125" style="243" customWidth="1"/>
    <col min="7722" max="7722" width="0.7109375" style="243" customWidth="1"/>
    <col min="7723" max="7723" width="3.7109375" style="243" customWidth="1"/>
    <col min="7724" max="7724" width="1.85546875" style="243" customWidth="1"/>
    <col min="7725" max="7725" width="5.28515625" style="243" customWidth="1"/>
    <col min="7726" max="7726" width="0.7109375" style="243" customWidth="1"/>
    <col min="7727" max="7727" width="3.7109375" style="243" customWidth="1"/>
    <col min="7728" max="7728" width="1.85546875" style="243" customWidth="1"/>
    <col min="7729" max="7729" width="7.140625" style="243" customWidth="1"/>
    <col min="7730" max="7730" width="5.5703125" style="243" customWidth="1"/>
    <col min="7731" max="7731" width="2" style="243" customWidth="1"/>
    <col min="7732" max="7732" width="11.7109375" style="243" customWidth="1"/>
    <col min="7733" max="7733" width="6.28515625" style="243" customWidth="1"/>
    <col min="7734" max="7734" width="11.5703125" style="243" customWidth="1"/>
    <col min="7735" max="7735" width="14.140625" style="243" bestFit="1" customWidth="1"/>
    <col min="7736" max="7736" width="10.7109375" style="243"/>
    <col min="7737" max="7737" width="15.28515625" style="243" customWidth="1"/>
    <col min="7738" max="7938" width="10.7109375" style="243"/>
    <col min="7939" max="7939" width="2.7109375" style="243" customWidth="1"/>
    <col min="7940" max="7940" width="1.85546875" style="243" customWidth="1"/>
    <col min="7941" max="7941" width="5.140625" style="243" customWidth="1"/>
    <col min="7942" max="7942" width="0.7109375" style="243" customWidth="1"/>
    <col min="7943" max="7943" width="4" style="243" bestFit="1" customWidth="1"/>
    <col min="7944" max="7944" width="1.7109375" style="243" customWidth="1"/>
    <col min="7945" max="7945" width="7" style="243" bestFit="1" customWidth="1"/>
    <col min="7946" max="7946" width="0.7109375" style="243" customWidth="1"/>
    <col min="7947" max="7947" width="4" style="243" bestFit="1" customWidth="1"/>
    <col min="7948" max="7948" width="1.85546875" style="243" customWidth="1"/>
    <col min="7949" max="7949" width="5.42578125" style="243" customWidth="1"/>
    <col min="7950" max="7950" width="0.7109375" style="243" customWidth="1"/>
    <col min="7951" max="7951" width="4" style="243" bestFit="1" customWidth="1"/>
    <col min="7952" max="7952" width="1.85546875" style="243" customWidth="1"/>
    <col min="7953" max="7953" width="5.7109375" style="243" customWidth="1"/>
    <col min="7954" max="7954" width="0.7109375" style="243" customWidth="1"/>
    <col min="7955" max="7955" width="2.7109375" style="243" customWidth="1"/>
    <col min="7956" max="7956" width="1.85546875" style="243" customWidth="1"/>
    <col min="7957" max="7957" width="6" style="243" customWidth="1"/>
    <col min="7958" max="7958" width="0.7109375" style="243" customWidth="1"/>
    <col min="7959" max="7959" width="3.28515625" style="243" customWidth="1"/>
    <col min="7960" max="7960" width="1.85546875" style="243" customWidth="1"/>
    <col min="7961" max="7961" width="5.28515625" style="243" customWidth="1"/>
    <col min="7962" max="7962" width="0.7109375" style="243" customWidth="1"/>
    <col min="7963" max="7963" width="2.85546875" style="243" customWidth="1"/>
    <col min="7964" max="7964" width="1.85546875" style="243" customWidth="1"/>
    <col min="7965" max="7965" width="6.140625" style="243" customWidth="1"/>
    <col min="7966" max="7966" width="0.7109375" style="243" customWidth="1"/>
    <col min="7967" max="7967" width="3.28515625" style="243" customWidth="1"/>
    <col min="7968" max="7968" width="1.85546875" style="243" customWidth="1"/>
    <col min="7969" max="7969" width="5.42578125" style="243" customWidth="1"/>
    <col min="7970" max="7970" width="0.7109375" style="243" customWidth="1"/>
    <col min="7971" max="7971" width="3.140625" style="243" customWidth="1"/>
    <col min="7972" max="7972" width="1.85546875" style="243" customWidth="1"/>
    <col min="7973" max="7973" width="6" style="243" customWidth="1"/>
    <col min="7974" max="7974" width="0.7109375" style="243" customWidth="1"/>
    <col min="7975" max="7975" width="3.42578125" style="243" customWidth="1"/>
    <col min="7976" max="7976" width="1.85546875" style="243" customWidth="1"/>
    <col min="7977" max="7977" width="5.5703125" style="243" customWidth="1"/>
    <col min="7978" max="7978" width="0.7109375" style="243" customWidth="1"/>
    <col min="7979" max="7979" width="3.7109375" style="243" customWidth="1"/>
    <col min="7980" max="7980" width="1.85546875" style="243" customWidth="1"/>
    <col min="7981" max="7981" width="5.28515625" style="243" customWidth="1"/>
    <col min="7982" max="7982" width="0.7109375" style="243" customWidth="1"/>
    <col min="7983" max="7983" width="3.7109375" style="243" customWidth="1"/>
    <col min="7984" max="7984" width="1.85546875" style="243" customWidth="1"/>
    <col min="7985" max="7985" width="7.140625" style="243" customWidth="1"/>
    <col min="7986" max="7986" width="5.5703125" style="243" customWidth="1"/>
    <col min="7987" max="7987" width="2" style="243" customWidth="1"/>
    <col min="7988" max="7988" width="11.7109375" style="243" customWidth="1"/>
    <col min="7989" max="7989" width="6.28515625" style="243" customWidth="1"/>
    <col min="7990" max="7990" width="11.5703125" style="243" customWidth="1"/>
    <col min="7991" max="7991" width="14.140625" style="243" bestFit="1" customWidth="1"/>
    <col min="7992" max="7992" width="10.7109375" style="243"/>
    <col min="7993" max="7993" width="15.28515625" style="243" customWidth="1"/>
    <col min="7994" max="8194" width="10.7109375" style="243"/>
    <col min="8195" max="8195" width="2.7109375" style="243" customWidth="1"/>
    <col min="8196" max="8196" width="1.85546875" style="243" customWidth="1"/>
    <col min="8197" max="8197" width="5.140625" style="243" customWidth="1"/>
    <col min="8198" max="8198" width="0.7109375" style="243" customWidth="1"/>
    <col min="8199" max="8199" width="4" style="243" bestFit="1" customWidth="1"/>
    <col min="8200" max="8200" width="1.7109375" style="243" customWidth="1"/>
    <col min="8201" max="8201" width="7" style="243" bestFit="1" customWidth="1"/>
    <col min="8202" max="8202" width="0.7109375" style="243" customWidth="1"/>
    <col min="8203" max="8203" width="4" style="243" bestFit="1" customWidth="1"/>
    <col min="8204" max="8204" width="1.85546875" style="243" customWidth="1"/>
    <col min="8205" max="8205" width="5.42578125" style="243" customWidth="1"/>
    <col min="8206" max="8206" width="0.7109375" style="243" customWidth="1"/>
    <col min="8207" max="8207" width="4" style="243" bestFit="1" customWidth="1"/>
    <col min="8208" max="8208" width="1.85546875" style="243" customWidth="1"/>
    <col min="8209" max="8209" width="5.7109375" style="243" customWidth="1"/>
    <col min="8210" max="8210" width="0.7109375" style="243" customWidth="1"/>
    <col min="8211" max="8211" width="2.7109375" style="243" customWidth="1"/>
    <col min="8212" max="8212" width="1.85546875" style="243" customWidth="1"/>
    <col min="8213" max="8213" width="6" style="243" customWidth="1"/>
    <col min="8214" max="8214" width="0.7109375" style="243" customWidth="1"/>
    <col min="8215" max="8215" width="3.28515625" style="243" customWidth="1"/>
    <col min="8216" max="8216" width="1.85546875" style="243" customWidth="1"/>
    <col min="8217" max="8217" width="5.28515625" style="243" customWidth="1"/>
    <col min="8218" max="8218" width="0.7109375" style="243" customWidth="1"/>
    <col min="8219" max="8219" width="2.85546875" style="243" customWidth="1"/>
    <col min="8220" max="8220" width="1.85546875" style="243" customWidth="1"/>
    <col min="8221" max="8221" width="6.140625" style="243" customWidth="1"/>
    <col min="8222" max="8222" width="0.7109375" style="243" customWidth="1"/>
    <col min="8223" max="8223" width="3.28515625" style="243" customWidth="1"/>
    <col min="8224" max="8224" width="1.85546875" style="243" customWidth="1"/>
    <col min="8225" max="8225" width="5.42578125" style="243" customWidth="1"/>
    <col min="8226" max="8226" width="0.7109375" style="243" customWidth="1"/>
    <col min="8227" max="8227" width="3.140625" style="243" customWidth="1"/>
    <col min="8228" max="8228" width="1.85546875" style="243" customWidth="1"/>
    <col min="8229" max="8229" width="6" style="243" customWidth="1"/>
    <col min="8230" max="8230" width="0.7109375" style="243" customWidth="1"/>
    <col min="8231" max="8231" width="3.42578125" style="243" customWidth="1"/>
    <col min="8232" max="8232" width="1.85546875" style="243" customWidth="1"/>
    <col min="8233" max="8233" width="5.5703125" style="243" customWidth="1"/>
    <col min="8234" max="8234" width="0.7109375" style="243" customWidth="1"/>
    <col min="8235" max="8235" width="3.7109375" style="243" customWidth="1"/>
    <col min="8236" max="8236" width="1.85546875" style="243" customWidth="1"/>
    <col min="8237" max="8237" width="5.28515625" style="243" customWidth="1"/>
    <col min="8238" max="8238" width="0.7109375" style="243" customWidth="1"/>
    <col min="8239" max="8239" width="3.7109375" style="243" customWidth="1"/>
    <col min="8240" max="8240" width="1.85546875" style="243" customWidth="1"/>
    <col min="8241" max="8241" width="7.140625" style="243" customWidth="1"/>
    <col min="8242" max="8242" width="5.5703125" style="243" customWidth="1"/>
    <col min="8243" max="8243" width="2" style="243" customWidth="1"/>
    <col min="8244" max="8244" width="11.7109375" style="243" customWidth="1"/>
    <col min="8245" max="8245" width="6.28515625" style="243" customWidth="1"/>
    <col min="8246" max="8246" width="11.5703125" style="243" customWidth="1"/>
    <col min="8247" max="8247" width="14.140625" style="243" bestFit="1" customWidth="1"/>
    <col min="8248" max="8248" width="10.7109375" style="243"/>
    <col min="8249" max="8249" width="15.28515625" style="243" customWidth="1"/>
    <col min="8250" max="8450" width="10.7109375" style="243"/>
    <col min="8451" max="8451" width="2.7109375" style="243" customWidth="1"/>
    <col min="8452" max="8452" width="1.85546875" style="243" customWidth="1"/>
    <col min="8453" max="8453" width="5.140625" style="243" customWidth="1"/>
    <col min="8454" max="8454" width="0.7109375" style="243" customWidth="1"/>
    <col min="8455" max="8455" width="4" style="243" bestFit="1" customWidth="1"/>
    <col min="8456" max="8456" width="1.7109375" style="243" customWidth="1"/>
    <col min="8457" max="8457" width="7" style="243" bestFit="1" customWidth="1"/>
    <col min="8458" max="8458" width="0.7109375" style="243" customWidth="1"/>
    <col min="8459" max="8459" width="4" style="243" bestFit="1" customWidth="1"/>
    <col min="8460" max="8460" width="1.85546875" style="243" customWidth="1"/>
    <col min="8461" max="8461" width="5.42578125" style="243" customWidth="1"/>
    <col min="8462" max="8462" width="0.7109375" style="243" customWidth="1"/>
    <col min="8463" max="8463" width="4" style="243" bestFit="1" customWidth="1"/>
    <col min="8464" max="8464" width="1.85546875" style="243" customWidth="1"/>
    <col min="8465" max="8465" width="5.7109375" style="243" customWidth="1"/>
    <col min="8466" max="8466" width="0.7109375" style="243" customWidth="1"/>
    <col min="8467" max="8467" width="2.7109375" style="243" customWidth="1"/>
    <col min="8468" max="8468" width="1.85546875" style="243" customWidth="1"/>
    <col min="8469" max="8469" width="6" style="243" customWidth="1"/>
    <col min="8470" max="8470" width="0.7109375" style="243" customWidth="1"/>
    <col min="8471" max="8471" width="3.28515625" style="243" customWidth="1"/>
    <col min="8472" max="8472" width="1.85546875" style="243" customWidth="1"/>
    <col min="8473" max="8473" width="5.28515625" style="243" customWidth="1"/>
    <col min="8474" max="8474" width="0.7109375" style="243" customWidth="1"/>
    <col min="8475" max="8475" width="2.85546875" style="243" customWidth="1"/>
    <col min="8476" max="8476" width="1.85546875" style="243" customWidth="1"/>
    <col min="8477" max="8477" width="6.140625" style="243" customWidth="1"/>
    <col min="8478" max="8478" width="0.7109375" style="243" customWidth="1"/>
    <col min="8479" max="8479" width="3.28515625" style="243" customWidth="1"/>
    <col min="8480" max="8480" width="1.85546875" style="243" customWidth="1"/>
    <col min="8481" max="8481" width="5.42578125" style="243" customWidth="1"/>
    <col min="8482" max="8482" width="0.7109375" style="243" customWidth="1"/>
    <col min="8483" max="8483" width="3.140625" style="243" customWidth="1"/>
    <col min="8484" max="8484" width="1.85546875" style="243" customWidth="1"/>
    <col min="8485" max="8485" width="6" style="243" customWidth="1"/>
    <col min="8486" max="8486" width="0.7109375" style="243" customWidth="1"/>
    <col min="8487" max="8487" width="3.42578125" style="243" customWidth="1"/>
    <col min="8488" max="8488" width="1.85546875" style="243" customWidth="1"/>
    <col min="8489" max="8489" width="5.5703125" style="243" customWidth="1"/>
    <col min="8490" max="8490" width="0.7109375" style="243" customWidth="1"/>
    <col min="8491" max="8491" width="3.7109375" style="243" customWidth="1"/>
    <col min="8492" max="8492" width="1.85546875" style="243" customWidth="1"/>
    <col min="8493" max="8493" width="5.28515625" style="243" customWidth="1"/>
    <col min="8494" max="8494" width="0.7109375" style="243" customWidth="1"/>
    <col min="8495" max="8495" width="3.7109375" style="243" customWidth="1"/>
    <col min="8496" max="8496" width="1.85546875" style="243" customWidth="1"/>
    <col min="8497" max="8497" width="7.140625" style="243" customWidth="1"/>
    <col min="8498" max="8498" width="5.5703125" style="243" customWidth="1"/>
    <col min="8499" max="8499" width="2" style="243" customWidth="1"/>
    <col min="8500" max="8500" width="11.7109375" style="243" customWidth="1"/>
    <col min="8501" max="8501" width="6.28515625" style="243" customWidth="1"/>
    <col min="8502" max="8502" width="11.5703125" style="243" customWidth="1"/>
    <col min="8503" max="8503" width="14.140625" style="243" bestFit="1" customWidth="1"/>
    <col min="8504" max="8504" width="10.7109375" style="243"/>
    <col min="8505" max="8505" width="15.28515625" style="243" customWidth="1"/>
    <col min="8506" max="8706" width="10.7109375" style="243"/>
    <col min="8707" max="8707" width="2.7109375" style="243" customWidth="1"/>
    <col min="8708" max="8708" width="1.85546875" style="243" customWidth="1"/>
    <col min="8709" max="8709" width="5.140625" style="243" customWidth="1"/>
    <col min="8710" max="8710" width="0.7109375" style="243" customWidth="1"/>
    <col min="8711" max="8711" width="4" style="243" bestFit="1" customWidth="1"/>
    <col min="8712" max="8712" width="1.7109375" style="243" customWidth="1"/>
    <col min="8713" max="8713" width="7" style="243" bestFit="1" customWidth="1"/>
    <col min="8714" max="8714" width="0.7109375" style="243" customWidth="1"/>
    <col min="8715" max="8715" width="4" style="243" bestFit="1" customWidth="1"/>
    <col min="8716" max="8716" width="1.85546875" style="243" customWidth="1"/>
    <col min="8717" max="8717" width="5.42578125" style="243" customWidth="1"/>
    <col min="8718" max="8718" width="0.7109375" style="243" customWidth="1"/>
    <col min="8719" max="8719" width="4" style="243" bestFit="1" customWidth="1"/>
    <col min="8720" max="8720" width="1.85546875" style="243" customWidth="1"/>
    <col min="8721" max="8721" width="5.7109375" style="243" customWidth="1"/>
    <col min="8722" max="8722" width="0.7109375" style="243" customWidth="1"/>
    <col min="8723" max="8723" width="2.7109375" style="243" customWidth="1"/>
    <col min="8724" max="8724" width="1.85546875" style="243" customWidth="1"/>
    <col min="8725" max="8725" width="6" style="243" customWidth="1"/>
    <col min="8726" max="8726" width="0.7109375" style="243" customWidth="1"/>
    <col min="8727" max="8727" width="3.28515625" style="243" customWidth="1"/>
    <col min="8728" max="8728" width="1.85546875" style="243" customWidth="1"/>
    <col min="8729" max="8729" width="5.28515625" style="243" customWidth="1"/>
    <col min="8730" max="8730" width="0.7109375" style="243" customWidth="1"/>
    <col min="8731" max="8731" width="2.85546875" style="243" customWidth="1"/>
    <col min="8732" max="8732" width="1.85546875" style="243" customWidth="1"/>
    <col min="8733" max="8733" width="6.140625" style="243" customWidth="1"/>
    <col min="8734" max="8734" width="0.7109375" style="243" customWidth="1"/>
    <col min="8735" max="8735" width="3.28515625" style="243" customWidth="1"/>
    <col min="8736" max="8736" width="1.85546875" style="243" customWidth="1"/>
    <col min="8737" max="8737" width="5.42578125" style="243" customWidth="1"/>
    <col min="8738" max="8738" width="0.7109375" style="243" customWidth="1"/>
    <col min="8739" max="8739" width="3.140625" style="243" customWidth="1"/>
    <col min="8740" max="8740" width="1.85546875" style="243" customWidth="1"/>
    <col min="8741" max="8741" width="6" style="243" customWidth="1"/>
    <col min="8742" max="8742" width="0.7109375" style="243" customWidth="1"/>
    <col min="8743" max="8743" width="3.42578125" style="243" customWidth="1"/>
    <col min="8744" max="8744" width="1.85546875" style="243" customWidth="1"/>
    <col min="8745" max="8745" width="5.5703125" style="243" customWidth="1"/>
    <col min="8746" max="8746" width="0.7109375" style="243" customWidth="1"/>
    <col min="8747" max="8747" width="3.7109375" style="243" customWidth="1"/>
    <col min="8748" max="8748" width="1.85546875" style="243" customWidth="1"/>
    <col min="8749" max="8749" width="5.28515625" style="243" customWidth="1"/>
    <col min="8750" max="8750" width="0.7109375" style="243" customWidth="1"/>
    <col min="8751" max="8751" width="3.7109375" style="243" customWidth="1"/>
    <col min="8752" max="8752" width="1.85546875" style="243" customWidth="1"/>
    <col min="8753" max="8753" width="7.140625" style="243" customWidth="1"/>
    <col min="8754" max="8754" width="5.5703125" style="243" customWidth="1"/>
    <col min="8755" max="8755" width="2" style="243" customWidth="1"/>
    <col min="8756" max="8756" width="11.7109375" style="243" customWidth="1"/>
    <col min="8757" max="8757" width="6.28515625" style="243" customWidth="1"/>
    <col min="8758" max="8758" width="11.5703125" style="243" customWidth="1"/>
    <col min="8759" max="8759" width="14.140625" style="243" bestFit="1" customWidth="1"/>
    <col min="8760" max="8760" width="10.7109375" style="243"/>
    <col min="8761" max="8761" width="15.28515625" style="243" customWidth="1"/>
    <col min="8762" max="8962" width="10.7109375" style="243"/>
    <col min="8963" max="8963" width="2.7109375" style="243" customWidth="1"/>
    <col min="8964" max="8964" width="1.85546875" style="243" customWidth="1"/>
    <col min="8965" max="8965" width="5.140625" style="243" customWidth="1"/>
    <col min="8966" max="8966" width="0.7109375" style="243" customWidth="1"/>
    <col min="8967" max="8967" width="4" style="243" bestFit="1" customWidth="1"/>
    <col min="8968" max="8968" width="1.7109375" style="243" customWidth="1"/>
    <col min="8969" max="8969" width="7" style="243" bestFit="1" customWidth="1"/>
    <col min="8970" max="8970" width="0.7109375" style="243" customWidth="1"/>
    <col min="8971" max="8971" width="4" style="243" bestFit="1" customWidth="1"/>
    <col min="8972" max="8972" width="1.85546875" style="243" customWidth="1"/>
    <col min="8973" max="8973" width="5.42578125" style="243" customWidth="1"/>
    <col min="8974" max="8974" width="0.7109375" style="243" customWidth="1"/>
    <col min="8975" max="8975" width="4" style="243" bestFit="1" customWidth="1"/>
    <col min="8976" max="8976" width="1.85546875" style="243" customWidth="1"/>
    <col min="8977" max="8977" width="5.7109375" style="243" customWidth="1"/>
    <col min="8978" max="8978" width="0.7109375" style="243" customWidth="1"/>
    <col min="8979" max="8979" width="2.7109375" style="243" customWidth="1"/>
    <col min="8980" max="8980" width="1.85546875" style="243" customWidth="1"/>
    <col min="8981" max="8981" width="6" style="243" customWidth="1"/>
    <col min="8982" max="8982" width="0.7109375" style="243" customWidth="1"/>
    <col min="8983" max="8983" width="3.28515625" style="243" customWidth="1"/>
    <col min="8984" max="8984" width="1.85546875" style="243" customWidth="1"/>
    <col min="8985" max="8985" width="5.28515625" style="243" customWidth="1"/>
    <col min="8986" max="8986" width="0.7109375" style="243" customWidth="1"/>
    <col min="8987" max="8987" width="2.85546875" style="243" customWidth="1"/>
    <col min="8988" max="8988" width="1.85546875" style="243" customWidth="1"/>
    <col min="8989" max="8989" width="6.140625" style="243" customWidth="1"/>
    <col min="8990" max="8990" width="0.7109375" style="243" customWidth="1"/>
    <col min="8991" max="8991" width="3.28515625" style="243" customWidth="1"/>
    <col min="8992" max="8992" width="1.85546875" style="243" customWidth="1"/>
    <col min="8993" max="8993" width="5.42578125" style="243" customWidth="1"/>
    <col min="8994" max="8994" width="0.7109375" style="243" customWidth="1"/>
    <col min="8995" max="8995" width="3.140625" style="243" customWidth="1"/>
    <col min="8996" max="8996" width="1.85546875" style="243" customWidth="1"/>
    <col min="8997" max="8997" width="6" style="243" customWidth="1"/>
    <col min="8998" max="8998" width="0.7109375" style="243" customWidth="1"/>
    <col min="8999" max="8999" width="3.42578125" style="243" customWidth="1"/>
    <col min="9000" max="9000" width="1.85546875" style="243" customWidth="1"/>
    <col min="9001" max="9001" width="5.5703125" style="243" customWidth="1"/>
    <col min="9002" max="9002" width="0.7109375" style="243" customWidth="1"/>
    <col min="9003" max="9003" width="3.7109375" style="243" customWidth="1"/>
    <col min="9004" max="9004" width="1.85546875" style="243" customWidth="1"/>
    <col min="9005" max="9005" width="5.28515625" style="243" customWidth="1"/>
    <col min="9006" max="9006" width="0.7109375" style="243" customWidth="1"/>
    <col min="9007" max="9007" width="3.7109375" style="243" customWidth="1"/>
    <col min="9008" max="9008" width="1.85546875" style="243" customWidth="1"/>
    <col min="9009" max="9009" width="7.140625" style="243" customWidth="1"/>
    <col min="9010" max="9010" width="5.5703125" style="243" customWidth="1"/>
    <col min="9011" max="9011" width="2" style="243" customWidth="1"/>
    <col min="9012" max="9012" width="11.7109375" style="243" customWidth="1"/>
    <col min="9013" max="9013" width="6.28515625" style="243" customWidth="1"/>
    <col min="9014" max="9014" width="11.5703125" style="243" customWidth="1"/>
    <col min="9015" max="9015" width="14.140625" style="243" bestFit="1" customWidth="1"/>
    <col min="9016" max="9016" width="10.7109375" style="243"/>
    <col min="9017" max="9017" width="15.28515625" style="243" customWidth="1"/>
    <col min="9018" max="9218" width="10.7109375" style="243"/>
    <col min="9219" max="9219" width="2.7109375" style="243" customWidth="1"/>
    <col min="9220" max="9220" width="1.85546875" style="243" customWidth="1"/>
    <col min="9221" max="9221" width="5.140625" style="243" customWidth="1"/>
    <col min="9222" max="9222" width="0.7109375" style="243" customWidth="1"/>
    <col min="9223" max="9223" width="4" style="243" bestFit="1" customWidth="1"/>
    <col min="9224" max="9224" width="1.7109375" style="243" customWidth="1"/>
    <col min="9225" max="9225" width="7" style="243" bestFit="1" customWidth="1"/>
    <col min="9226" max="9226" width="0.7109375" style="243" customWidth="1"/>
    <col min="9227" max="9227" width="4" style="243" bestFit="1" customWidth="1"/>
    <col min="9228" max="9228" width="1.85546875" style="243" customWidth="1"/>
    <col min="9229" max="9229" width="5.42578125" style="243" customWidth="1"/>
    <col min="9230" max="9230" width="0.7109375" style="243" customWidth="1"/>
    <col min="9231" max="9231" width="4" style="243" bestFit="1" customWidth="1"/>
    <col min="9232" max="9232" width="1.85546875" style="243" customWidth="1"/>
    <col min="9233" max="9233" width="5.7109375" style="243" customWidth="1"/>
    <col min="9234" max="9234" width="0.7109375" style="243" customWidth="1"/>
    <col min="9235" max="9235" width="2.7109375" style="243" customWidth="1"/>
    <col min="9236" max="9236" width="1.85546875" style="243" customWidth="1"/>
    <col min="9237" max="9237" width="6" style="243" customWidth="1"/>
    <col min="9238" max="9238" width="0.7109375" style="243" customWidth="1"/>
    <col min="9239" max="9239" width="3.28515625" style="243" customWidth="1"/>
    <col min="9240" max="9240" width="1.85546875" style="243" customWidth="1"/>
    <col min="9241" max="9241" width="5.28515625" style="243" customWidth="1"/>
    <col min="9242" max="9242" width="0.7109375" style="243" customWidth="1"/>
    <col min="9243" max="9243" width="2.85546875" style="243" customWidth="1"/>
    <col min="9244" max="9244" width="1.85546875" style="243" customWidth="1"/>
    <col min="9245" max="9245" width="6.140625" style="243" customWidth="1"/>
    <col min="9246" max="9246" width="0.7109375" style="243" customWidth="1"/>
    <col min="9247" max="9247" width="3.28515625" style="243" customWidth="1"/>
    <col min="9248" max="9248" width="1.85546875" style="243" customWidth="1"/>
    <col min="9249" max="9249" width="5.42578125" style="243" customWidth="1"/>
    <col min="9250" max="9250" width="0.7109375" style="243" customWidth="1"/>
    <col min="9251" max="9251" width="3.140625" style="243" customWidth="1"/>
    <col min="9252" max="9252" width="1.85546875" style="243" customWidth="1"/>
    <col min="9253" max="9253" width="6" style="243" customWidth="1"/>
    <col min="9254" max="9254" width="0.7109375" style="243" customWidth="1"/>
    <col min="9255" max="9255" width="3.42578125" style="243" customWidth="1"/>
    <col min="9256" max="9256" width="1.85546875" style="243" customWidth="1"/>
    <col min="9257" max="9257" width="5.5703125" style="243" customWidth="1"/>
    <col min="9258" max="9258" width="0.7109375" style="243" customWidth="1"/>
    <col min="9259" max="9259" width="3.7109375" style="243" customWidth="1"/>
    <col min="9260" max="9260" width="1.85546875" style="243" customWidth="1"/>
    <col min="9261" max="9261" width="5.28515625" style="243" customWidth="1"/>
    <col min="9262" max="9262" width="0.7109375" style="243" customWidth="1"/>
    <col min="9263" max="9263" width="3.7109375" style="243" customWidth="1"/>
    <col min="9264" max="9264" width="1.85546875" style="243" customWidth="1"/>
    <col min="9265" max="9265" width="7.140625" style="243" customWidth="1"/>
    <col min="9266" max="9266" width="5.5703125" style="243" customWidth="1"/>
    <col min="9267" max="9267" width="2" style="243" customWidth="1"/>
    <col min="9268" max="9268" width="11.7109375" style="243" customWidth="1"/>
    <col min="9269" max="9269" width="6.28515625" style="243" customWidth="1"/>
    <col min="9270" max="9270" width="11.5703125" style="243" customWidth="1"/>
    <col min="9271" max="9271" width="14.140625" style="243" bestFit="1" customWidth="1"/>
    <col min="9272" max="9272" width="10.7109375" style="243"/>
    <col min="9273" max="9273" width="15.28515625" style="243" customWidth="1"/>
    <col min="9274" max="9474" width="10.7109375" style="243"/>
    <col min="9475" max="9475" width="2.7109375" style="243" customWidth="1"/>
    <col min="9476" max="9476" width="1.85546875" style="243" customWidth="1"/>
    <col min="9477" max="9477" width="5.140625" style="243" customWidth="1"/>
    <col min="9478" max="9478" width="0.7109375" style="243" customWidth="1"/>
    <col min="9479" max="9479" width="4" style="243" bestFit="1" customWidth="1"/>
    <col min="9480" max="9480" width="1.7109375" style="243" customWidth="1"/>
    <col min="9481" max="9481" width="7" style="243" bestFit="1" customWidth="1"/>
    <col min="9482" max="9482" width="0.7109375" style="243" customWidth="1"/>
    <col min="9483" max="9483" width="4" style="243" bestFit="1" customWidth="1"/>
    <col min="9484" max="9484" width="1.85546875" style="243" customWidth="1"/>
    <col min="9485" max="9485" width="5.42578125" style="243" customWidth="1"/>
    <col min="9486" max="9486" width="0.7109375" style="243" customWidth="1"/>
    <col min="9487" max="9487" width="4" style="243" bestFit="1" customWidth="1"/>
    <col min="9488" max="9488" width="1.85546875" style="243" customWidth="1"/>
    <col min="9489" max="9489" width="5.7109375" style="243" customWidth="1"/>
    <col min="9490" max="9490" width="0.7109375" style="243" customWidth="1"/>
    <col min="9491" max="9491" width="2.7109375" style="243" customWidth="1"/>
    <col min="9492" max="9492" width="1.85546875" style="243" customWidth="1"/>
    <col min="9493" max="9493" width="6" style="243" customWidth="1"/>
    <col min="9494" max="9494" width="0.7109375" style="243" customWidth="1"/>
    <col min="9495" max="9495" width="3.28515625" style="243" customWidth="1"/>
    <col min="9496" max="9496" width="1.85546875" style="243" customWidth="1"/>
    <col min="9497" max="9497" width="5.28515625" style="243" customWidth="1"/>
    <col min="9498" max="9498" width="0.7109375" style="243" customWidth="1"/>
    <col min="9499" max="9499" width="2.85546875" style="243" customWidth="1"/>
    <col min="9500" max="9500" width="1.85546875" style="243" customWidth="1"/>
    <col min="9501" max="9501" width="6.140625" style="243" customWidth="1"/>
    <col min="9502" max="9502" width="0.7109375" style="243" customWidth="1"/>
    <col min="9503" max="9503" width="3.28515625" style="243" customWidth="1"/>
    <col min="9504" max="9504" width="1.85546875" style="243" customWidth="1"/>
    <col min="9505" max="9505" width="5.42578125" style="243" customWidth="1"/>
    <col min="9506" max="9506" width="0.7109375" style="243" customWidth="1"/>
    <col min="9507" max="9507" width="3.140625" style="243" customWidth="1"/>
    <col min="9508" max="9508" width="1.85546875" style="243" customWidth="1"/>
    <col min="9509" max="9509" width="6" style="243" customWidth="1"/>
    <col min="9510" max="9510" width="0.7109375" style="243" customWidth="1"/>
    <col min="9511" max="9511" width="3.42578125" style="243" customWidth="1"/>
    <col min="9512" max="9512" width="1.85546875" style="243" customWidth="1"/>
    <col min="9513" max="9513" width="5.5703125" style="243" customWidth="1"/>
    <col min="9514" max="9514" width="0.7109375" style="243" customWidth="1"/>
    <col min="9515" max="9515" width="3.7109375" style="243" customWidth="1"/>
    <col min="9516" max="9516" width="1.85546875" style="243" customWidth="1"/>
    <col min="9517" max="9517" width="5.28515625" style="243" customWidth="1"/>
    <col min="9518" max="9518" width="0.7109375" style="243" customWidth="1"/>
    <col min="9519" max="9519" width="3.7109375" style="243" customWidth="1"/>
    <col min="9520" max="9520" width="1.85546875" style="243" customWidth="1"/>
    <col min="9521" max="9521" width="7.140625" style="243" customWidth="1"/>
    <col min="9522" max="9522" width="5.5703125" style="243" customWidth="1"/>
    <col min="9523" max="9523" width="2" style="243" customWidth="1"/>
    <col min="9524" max="9524" width="11.7109375" style="243" customWidth="1"/>
    <col min="9525" max="9525" width="6.28515625" style="243" customWidth="1"/>
    <col min="9526" max="9526" width="11.5703125" style="243" customWidth="1"/>
    <col min="9527" max="9527" width="14.140625" style="243" bestFit="1" customWidth="1"/>
    <col min="9528" max="9528" width="10.7109375" style="243"/>
    <col min="9529" max="9529" width="15.28515625" style="243" customWidth="1"/>
    <col min="9530" max="9730" width="10.7109375" style="243"/>
    <col min="9731" max="9731" width="2.7109375" style="243" customWidth="1"/>
    <col min="9732" max="9732" width="1.85546875" style="243" customWidth="1"/>
    <col min="9733" max="9733" width="5.140625" style="243" customWidth="1"/>
    <col min="9734" max="9734" width="0.7109375" style="243" customWidth="1"/>
    <col min="9735" max="9735" width="4" style="243" bestFit="1" customWidth="1"/>
    <col min="9736" max="9736" width="1.7109375" style="243" customWidth="1"/>
    <col min="9737" max="9737" width="7" style="243" bestFit="1" customWidth="1"/>
    <col min="9738" max="9738" width="0.7109375" style="243" customWidth="1"/>
    <col min="9739" max="9739" width="4" style="243" bestFit="1" customWidth="1"/>
    <col min="9740" max="9740" width="1.85546875" style="243" customWidth="1"/>
    <col min="9741" max="9741" width="5.42578125" style="243" customWidth="1"/>
    <col min="9742" max="9742" width="0.7109375" style="243" customWidth="1"/>
    <col min="9743" max="9743" width="4" style="243" bestFit="1" customWidth="1"/>
    <col min="9744" max="9744" width="1.85546875" style="243" customWidth="1"/>
    <col min="9745" max="9745" width="5.7109375" style="243" customWidth="1"/>
    <col min="9746" max="9746" width="0.7109375" style="243" customWidth="1"/>
    <col min="9747" max="9747" width="2.7109375" style="243" customWidth="1"/>
    <col min="9748" max="9748" width="1.85546875" style="243" customWidth="1"/>
    <col min="9749" max="9749" width="6" style="243" customWidth="1"/>
    <col min="9750" max="9750" width="0.7109375" style="243" customWidth="1"/>
    <col min="9751" max="9751" width="3.28515625" style="243" customWidth="1"/>
    <col min="9752" max="9752" width="1.85546875" style="243" customWidth="1"/>
    <col min="9753" max="9753" width="5.28515625" style="243" customWidth="1"/>
    <col min="9754" max="9754" width="0.7109375" style="243" customWidth="1"/>
    <col min="9755" max="9755" width="2.85546875" style="243" customWidth="1"/>
    <col min="9756" max="9756" width="1.85546875" style="243" customWidth="1"/>
    <col min="9757" max="9757" width="6.140625" style="243" customWidth="1"/>
    <col min="9758" max="9758" width="0.7109375" style="243" customWidth="1"/>
    <col min="9759" max="9759" width="3.28515625" style="243" customWidth="1"/>
    <col min="9760" max="9760" width="1.85546875" style="243" customWidth="1"/>
    <col min="9761" max="9761" width="5.42578125" style="243" customWidth="1"/>
    <col min="9762" max="9762" width="0.7109375" style="243" customWidth="1"/>
    <col min="9763" max="9763" width="3.140625" style="243" customWidth="1"/>
    <col min="9764" max="9764" width="1.85546875" style="243" customWidth="1"/>
    <col min="9765" max="9765" width="6" style="243" customWidth="1"/>
    <col min="9766" max="9766" width="0.7109375" style="243" customWidth="1"/>
    <col min="9767" max="9767" width="3.42578125" style="243" customWidth="1"/>
    <col min="9768" max="9768" width="1.85546875" style="243" customWidth="1"/>
    <col min="9769" max="9769" width="5.5703125" style="243" customWidth="1"/>
    <col min="9770" max="9770" width="0.7109375" style="243" customWidth="1"/>
    <col min="9771" max="9771" width="3.7109375" style="243" customWidth="1"/>
    <col min="9772" max="9772" width="1.85546875" style="243" customWidth="1"/>
    <col min="9773" max="9773" width="5.28515625" style="243" customWidth="1"/>
    <col min="9774" max="9774" width="0.7109375" style="243" customWidth="1"/>
    <col min="9775" max="9775" width="3.7109375" style="243" customWidth="1"/>
    <col min="9776" max="9776" width="1.85546875" style="243" customWidth="1"/>
    <col min="9777" max="9777" width="7.140625" style="243" customWidth="1"/>
    <col min="9778" max="9778" width="5.5703125" style="243" customWidth="1"/>
    <col min="9779" max="9779" width="2" style="243" customWidth="1"/>
    <col min="9780" max="9780" width="11.7109375" style="243" customWidth="1"/>
    <col min="9781" max="9781" width="6.28515625" style="243" customWidth="1"/>
    <col min="9782" max="9782" width="11.5703125" style="243" customWidth="1"/>
    <col min="9783" max="9783" width="14.140625" style="243" bestFit="1" customWidth="1"/>
    <col min="9784" max="9784" width="10.7109375" style="243"/>
    <col min="9785" max="9785" width="15.28515625" style="243" customWidth="1"/>
    <col min="9786" max="9986" width="10.7109375" style="243"/>
    <col min="9987" max="9987" width="2.7109375" style="243" customWidth="1"/>
    <col min="9988" max="9988" width="1.85546875" style="243" customWidth="1"/>
    <col min="9989" max="9989" width="5.140625" style="243" customWidth="1"/>
    <col min="9990" max="9990" width="0.7109375" style="243" customWidth="1"/>
    <col min="9991" max="9991" width="4" style="243" bestFit="1" customWidth="1"/>
    <col min="9992" max="9992" width="1.7109375" style="243" customWidth="1"/>
    <col min="9993" max="9993" width="7" style="243" bestFit="1" customWidth="1"/>
    <col min="9994" max="9994" width="0.7109375" style="243" customWidth="1"/>
    <col min="9995" max="9995" width="4" style="243" bestFit="1" customWidth="1"/>
    <col min="9996" max="9996" width="1.85546875" style="243" customWidth="1"/>
    <col min="9997" max="9997" width="5.42578125" style="243" customWidth="1"/>
    <col min="9998" max="9998" width="0.7109375" style="243" customWidth="1"/>
    <col min="9999" max="9999" width="4" style="243" bestFit="1" customWidth="1"/>
    <col min="10000" max="10000" width="1.85546875" style="243" customWidth="1"/>
    <col min="10001" max="10001" width="5.7109375" style="243" customWidth="1"/>
    <col min="10002" max="10002" width="0.7109375" style="243" customWidth="1"/>
    <col min="10003" max="10003" width="2.7109375" style="243" customWidth="1"/>
    <col min="10004" max="10004" width="1.85546875" style="243" customWidth="1"/>
    <col min="10005" max="10005" width="6" style="243" customWidth="1"/>
    <col min="10006" max="10006" width="0.7109375" style="243" customWidth="1"/>
    <col min="10007" max="10007" width="3.28515625" style="243" customWidth="1"/>
    <col min="10008" max="10008" width="1.85546875" style="243" customWidth="1"/>
    <col min="10009" max="10009" width="5.28515625" style="243" customWidth="1"/>
    <col min="10010" max="10010" width="0.7109375" style="243" customWidth="1"/>
    <col min="10011" max="10011" width="2.85546875" style="243" customWidth="1"/>
    <col min="10012" max="10012" width="1.85546875" style="243" customWidth="1"/>
    <col min="10013" max="10013" width="6.140625" style="243" customWidth="1"/>
    <col min="10014" max="10014" width="0.7109375" style="243" customWidth="1"/>
    <col min="10015" max="10015" width="3.28515625" style="243" customWidth="1"/>
    <col min="10016" max="10016" width="1.85546875" style="243" customWidth="1"/>
    <col min="10017" max="10017" width="5.42578125" style="243" customWidth="1"/>
    <col min="10018" max="10018" width="0.7109375" style="243" customWidth="1"/>
    <col min="10019" max="10019" width="3.140625" style="243" customWidth="1"/>
    <col min="10020" max="10020" width="1.85546875" style="243" customWidth="1"/>
    <col min="10021" max="10021" width="6" style="243" customWidth="1"/>
    <col min="10022" max="10022" width="0.7109375" style="243" customWidth="1"/>
    <col min="10023" max="10023" width="3.42578125" style="243" customWidth="1"/>
    <col min="10024" max="10024" width="1.85546875" style="243" customWidth="1"/>
    <col min="10025" max="10025" width="5.5703125" style="243" customWidth="1"/>
    <col min="10026" max="10026" width="0.7109375" style="243" customWidth="1"/>
    <col min="10027" max="10027" width="3.7109375" style="243" customWidth="1"/>
    <col min="10028" max="10028" width="1.85546875" style="243" customWidth="1"/>
    <col min="10029" max="10029" width="5.28515625" style="243" customWidth="1"/>
    <col min="10030" max="10030" width="0.7109375" style="243" customWidth="1"/>
    <col min="10031" max="10031" width="3.7109375" style="243" customWidth="1"/>
    <col min="10032" max="10032" width="1.85546875" style="243" customWidth="1"/>
    <col min="10033" max="10033" width="7.140625" style="243" customWidth="1"/>
    <col min="10034" max="10034" width="5.5703125" style="243" customWidth="1"/>
    <col min="10035" max="10035" width="2" style="243" customWidth="1"/>
    <col min="10036" max="10036" width="11.7109375" style="243" customWidth="1"/>
    <col min="10037" max="10037" width="6.28515625" style="243" customWidth="1"/>
    <col min="10038" max="10038" width="11.5703125" style="243" customWidth="1"/>
    <col min="10039" max="10039" width="14.140625" style="243" bestFit="1" customWidth="1"/>
    <col min="10040" max="10040" width="10.7109375" style="243"/>
    <col min="10041" max="10041" width="15.28515625" style="243" customWidth="1"/>
    <col min="10042" max="10242" width="10.7109375" style="243"/>
    <col min="10243" max="10243" width="2.7109375" style="243" customWidth="1"/>
    <col min="10244" max="10244" width="1.85546875" style="243" customWidth="1"/>
    <col min="10245" max="10245" width="5.140625" style="243" customWidth="1"/>
    <col min="10246" max="10246" width="0.7109375" style="243" customWidth="1"/>
    <col min="10247" max="10247" width="4" style="243" bestFit="1" customWidth="1"/>
    <col min="10248" max="10248" width="1.7109375" style="243" customWidth="1"/>
    <col min="10249" max="10249" width="7" style="243" bestFit="1" customWidth="1"/>
    <col min="10250" max="10250" width="0.7109375" style="243" customWidth="1"/>
    <col min="10251" max="10251" width="4" style="243" bestFit="1" customWidth="1"/>
    <col min="10252" max="10252" width="1.85546875" style="243" customWidth="1"/>
    <col min="10253" max="10253" width="5.42578125" style="243" customWidth="1"/>
    <col min="10254" max="10254" width="0.7109375" style="243" customWidth="1"/>
    <col min="10255" max="10255" width="4" style="243" bestFit="1" customWidth="1"/>
    <col min="10256" max="10256" width="1.85546875" style="243" customWidth="1"/>
    <col min="10257" max="10257" width="5.7109375" style="243" customWidth="1"/>
    <col min="10258" max="10258" width="0.7109375" style="243" customWidth="1"/>
    <col min="10259" max="10259" width="2.7109375" style="243" customWidth="1"/>
    <col min="10260" max="10260" width="1.85546875" style="243" customWidth="1"/>
    <col min="10261" max="10261" width="6" style="243" customWidth="1"/>
    <col min="10262" max="10262" width="0.7109375" style="243" customWidth="1"/>
    <col min="10263" max="10263" width="3.28515625" style="243" customWidth="1"/>
    <col min="10264" max="10264" width="1.85546875" style="243" customWidth="1"/>
    <col min="10265" max="10265" width="5.28515625" style="243" customWidth="1"/>
    <col min="10266" max="10266" width="0.7109375" style="243" customWidth="1"/>
    <col min="10267" max="10267" width="2.85546875" style="243" customWidth="1"/>
    <col min="10268" max="10268" width="1.85546875" style="243" customWidth="1"/>
    <col min="10269" max="10269" width="6.140625" style="243" customWidth="1"/>
    <col min="10270" max="10270" width="0.7109375" style="243" customWidth="1"/>
    <col min="10271" max="10271" width="3.28515625" style="243" customWidth="1"/>
    <col min="10272" max="10272" width="1.85546875" style="243" customWidth="1"/>
    <col min="10273" max="10273" width="5.42578125" style="243" customWidth="1"/>
    <col min="10274" max="10274" width="0.7109375" style="243" customWidth="1"/>
    <col min="10275" max="10275" width="3.140625" style="243" customWidth="1"/>
    <col min="10276" max="10276" width="1.85546875" style="243" customWidth="1"/>
    <col min="10277" max="10277" width="6" style="243" customWidth="1"/>
    <col min="10278" max="10278" width="0.7109375" style="243" customWidth="1"/>
    <col min="10279" max="10279" width="3.42578125" style="243" customWidth="1"/>
    <col min="10280" max="10280" width="1.85546875" style="243" customWidth="1"/>
    <col min="10281" max="10281" width="5.5703125" style="243" customWidth="1"/>
    <col min="10282" max="10282" width="0.7109375" style="243" customWidth="1"/>
    <col min="10283" max="10283" width="3.7109375" style="243" customWidth="1"/>
    <col min="10284" max="10284" width="1.85546875" style="243" customWidth="1"/>
    <col min="10285" max="10285" width="5.28515625" style="243" customWidth="1"/>
    <col min="10286" max="10286" width="0.7109375" style="243" customWidth="1"/>
    <col min="10287" max="10287" width="3.7109375" style="243" customWidth="1"/>
    <col min="10288" max="10288" width="1.85546875" style="243" customWidth="1"/>
    <col min="10289" max="10289" width="7.140625" style="243" customWidth="1"/>
    <col min="10290" max="10290" width="5.5703125" style="243" customWidth="1"/>
    <col min="10291" max="10291" width="2" style="243" customWidth="1"/>
    <col min="10292" max="10292" width="11.7109375" style="243" customWidth="1"/>
    <col min="10293" max="10293" width="6.28515625" style="243" customWidth="1"/>
    <col min="10294" max="10294" width="11.5703125" style="243" customWidth="1"/>
    <col min="10295" max="10295" width="14.140625" style="243" bestFit="1" customWidth="1"/>
    <col min="10296" max="10296" width="10.7109375" style="243"/>
    <col min="10297" max="10297" width="15.28515625" style="243" customWidth="1"/>
    <col min="10298" max="10498" width="10.7109375" style="243"/>
    <col min="10499" max="10499" width="2.7109375" style="243" customWidth="1"/>
    <col min="10500" max="10500" width="1.85546875" style="243" customWidth="1"/>
    <col min="10501" max="10501" width="5.140625" style="243" customWidth="1"/>
    <col min="10502" max="10502" width="0.7109375" style="243" customWidth="1"/>
    <col min="10503" max="10503" width="4" style="243" bestFit="1" customWidth="1"/>
    <col min="10504" max="10504" width="1.7109375" style="243" customWidth="1"/>
    <col min="10505" max="10505" width="7" style="243" bestFit="1" customWidth="1"/>
    <col min="10506" max="10506" width="0.7109375" style="243" customWidth="1"/>
    <col min="10507" max="10507" width="4" style="243" bestFit="1" customWidth="1"/>
    <col min="10508" max="10508" width="1.85546875" style="243" customWidth="1"/>
    <col min="10509" max="10509" width="5.42578125" style="243" customWidth="1"/>
    <col min="10510" max="10510" width="0.7109375" style="243" customWidth="1"/>
    <col min="10511" max="10511" width="4" style="243" bestFit="1" customWidth="1"/>
    <col min="10512" max="10512" width="1.85546875" style="243" customWidth="1"/>
    <col min="10513" max="10513" width="5.7109375" style="243" customWidth="1"/>
    <col min="10514" max="10514" width="0.7109375" style="243" customWidth="1"/>
    <col min="10515" max="10515" width="2.7109375" style="243" customWidth="1"/>
    <col min="10516" max="10516" width="1.85546875" style="243" customWidth="1"/>
    <col min="10517" max="10517" width="6" style="243" customWidth="1"/>
    <col min="10518" max="10518" width="0.7109375" style="243" customWidth="1"/>
    <col min="10519" max="10519" width="3.28515625" style="243" customWidth="1"/>
    <col min="10520" max="10520" width="1.85546875" style="243" customWidth="1"/>
    <col min="10521" max="10521" width="5.28515625" style="243" customWidth="1"/>
    <col min="10522" max="10522" width="0.7109375" style="243" customWidth="1"/>
    <col min="10523" max="10523" width="2.85546875" style="243" customWidth="1"/>
    <col min="10524" max="10524" width="1.85546875" style="243" customWidth="1"/>
    <col min="10525" max="10525" width="6.140625" style="243" customWidth="1"/>
    <col min="10526" max="10526" width="0.7109375" style="243" customWidth="1"/>
    <col min="10527" max="10527" width="3.28515625" style="243" customWidth="1"/>
    <col min="10528" max="10528" width="1.85546875" style="243" customWidth="1"/>
    <col min="10529" max="10529" width="5.42578125" style="243" customWidth="1"/>
    <col min="10530" max="10530" width="0.7109375" style="243" customWidth="1"/>
    <col min="10531" max="10531" width="3.140625" style="243" customWidth="1"/>
    <col min="10532" max="10532" width="1.85546875" style="243" customWidth="1"/>
    <col min="10533" max="10533" width="6" style="243" customWidth="1"/>
    <col min="10534" max="10534" width="0.7109375" style="243" customWidth="1"/>
    <col min="10535" max="10535" width="3.42578125" style="243" customWidth="1"/>
    <col min="10536" max="10536" width="1.85546875" style="243" customWidth="1"/>
    <col min="10537" max="10537" width="5.5703125" style="243" customWidth="1"/>
    <col min="10538" max="10538" width="0.7109375" style="243" customWidth="1"/>
    <col min="10539" max="10539" width="3.7109375" style="243" customWidth="1"/>
    <col min="10540" max="10540" width="1.85546875" style="243" customWidth="1"/>
    <col min="10541" max="10541" width="5.28515625" style="243" customWidth="1"/>
    <col min="10542" max="10542" width="0.7109375" style="243" customWidth="1"/>
    <col min="10543" max="10543" width="3.7109375" style="243" customWidth="1"/>
    <col min="10544" max="10544" width="1.85546875" style="243" customWidth="1"/>
    <col min="10545" max="10545" width="7.140625" style="243" customWidth="1"/>
    <col min="10546" max="10546" width="5.5703125" style="243" customWidth="1"/>
    <col min="10547" max="10547" width="2" style="243" customWidth="1"/>
    <col min="10548" max="10548" width="11.7109375" style="243" customWidth="1"/>
    <col min="10549" max="10549" width="6.28515625" style="243" customWidth="1"/>
    <col min="10550" max="10550" width="11.5703125" style="243" customWidth="1"/>
    <col min="10551" max="10551" width="14.140625" style="243" bestFit="1" customWidth="1"/>
    <col min="10552" max="10552" width="10.7109375" style="243"/>
    <col min="10553" max="10553" width="15.28515625" style="243" customWidth="1"/>
    <col min="10554" max="10754" width="10.7109375" style="243"/>
    <col min="10755" max="10755" width="2.7109375" style="243" customWidth="1"/>
    <col min="10756" max="10756" width="1.85546875" style="243" customWidth="1"/>
    <col min="10757" max="10757" width="5.140625" style="243" customWidth="1"/>
    <col min="10758" max="10758" width="0.7109375" style="243" customWidth="1"/>
    <col min="10759" max="10759" width="4" style="243" bestFit="1" customWidth="1"/>
    <col min="10760" max="10760" width="1.7109375" style="243" customWidth="1"/>
    <col min="10761" max="10761" width="7" style="243" bestFit="1" customWidth="1"/>
    <col min="10762" max="10762" width="0.7109375" style="243" customWidth="1"/>
    <col min="10763" max="10763" width="4" style="243" bestFit="1" customWidth="1"/>
    <col min="10764" max="10764" width="1.85546875" style="243" customWidth="1"/>
    <col min="10765" max="10765" width="5.42578125" style="243" customWidth="1"/>
    <col min="10766" max="10766" width="0.7109375" style="243" customWidth="1"/>
    <col min="10767" max="10767" width="4" style="243" bestFit="1" customWidth="1"/>
    <col min="10768" max="10768" width="1.85546875" style="243" customWidth="1"/>
    <col min="10769" max="10769" width="5.7109375" style="243" customWidth="1"/>
    <col min="10770" max="10770" width="0.7109375" style="243" customWidth="1"/>
    <col min="10771" max="10771" width="2.7109375" style="243" customWidth="1"/>
    <col min="10772" max="10772" width="1.85546875" style="243" customWidth="1"/>
    <col min="10773" max="10773" width="6" style="243" customWidth="1"/>
    <col min="10774" max="10774" width="0.7109375" style="243" customWidth="1"/>
    <col min="10775" max="10775" width="3.28515625" style="243" customWidth="1"/>
    <col min="10776" max="10776" width="1.85546875" style="243" customWidth="1"/>
    <col min="10777" max="10777" width="5.28515625" style="243" customWidth="1"/>
    <col min="10778" max="10778" width="0.7109375" style="243" customWidth="1"/>
    <col min="10779" max="10779" width="2.85546875" style="243" customWidth="1"/>
    <col min="10780" max="10780" width="1.85546875" style="243" customWidth="1"/>
    <col min="10781" max="10781" width="6.140625" style="243" customWidth="1"/>
    <col min="10782" max="10782" width="0.7109375" style="243" customWidth="1"/>
    <col min="10783" max="10783" width="3.28515625" style="243" customWidth="1"/>
    <col min="10784" max="10784" width="1.85546875" style="243" customWidth="1"/>
    <col min="10785" max="10785" width="5.42578125" style="243" customWidth="1"/>
    <col min="10786" max="10786" width="0.7109375" style="243" customWidth="1"/>
    <col min="10787" max="10787" width="3.140625" style="243" customWidth="1"/>
    <col min="10788" max="10788" width="1.85546875" style="243" customWidth="1"/>
    <col min="10789" max="10789" width="6" style="243" customWidth="1"/>
    <col min="10790" max="10790" width="0.7109375" style="243" customWidth="1"/>
    <col min="10791" max="10791" width="3.42578125" style="243" customWidth="1"/>
    <col min="10792" max="10792" width="1.85546875" style="243" customWidth="1"/>
    <col min="10793" max="10793" width="5.5703125" style="243" customWidth="1"/>
    <col min="10794" max="10794" width="0.7109375" style="243" customWidth="1"/>
    <col min="10795" max="10795" width="3.7109375" style="243" customWidth="1"/>
    <col min="10796" max="10796" width="1.85546875" style="243" customWidth="1"/>
    <col min="10797" max="10797" width="5.28515625" style="243" customWidth="1"/>
    <col min="10798" max="10798" width="0.7109375" style="243" customWidth="1"/>
    <col min="10799" max="10799" width="3.7109375" style="243" customWidth="1"/>
    <col min="10800" max="10800" width="1.85546875" style="243" customWidth="1"/>
    <col min="10801" max="10801" width="7.140625" style="243" customWidth="1"/>
    <col min="10802" max="10802" width="5.5703125" style="243" customWidth="1"/>
    <col min="10803" max="10803" width="2" style="243" customWidth="1"/>
    <col min="10804" max="10804" width="11.7109375" style="243" customWidth="1"/>
    <col min="10805" max="10805" width="6.28515625" style="243" customWidth="1"/>
    <col min="10806" max="10806" width="11.5703125" style="243" customWidth="1"/>
    <col min="10807" max="10807" width="14.140625" style="243" bestFit="1" customWidth="1"/>
    <col min="10808" max="10808" width="10.7109375" style="243"/>
    <col min="10809" max="10809" width="15.28515625" style="243" customWidth="1"/>
    <col min="10810" max="11010" width="10.7109375" style="243"/>
    <col min="11011" max="11011" width="2.7109375" style="243" customWidth="1"/>
    <col min="11012" max="11012" width="1.85546875" style="243" customWidth="1"/>
    <col min="11013" max="11013" width="5.140625" style="243" customWidth="1"/>
    <col min="11014" max="11014" width="0.7109375" style="243" customWidth="1"/>
    <col min="11015" max="11015" width="4" style="243" bestFit="1" customWidth="1"/>
    <col min="11016" max="11016" width="1.7109375" style="243" customWidth="1"/>
    <col min="11017" max="11017" width="7" style="243" bestFit="1" customWidth="1"/>
    <col min="11018" max="11018" width="0.7109375" style="243" customWidth="1"/>
    <col min="11019" max="11019" width="4" style="243" bestFit="1" customWidth="1"/>
    <col min="11020" max="11020" width="1.85546875" style="243" customWidth="1"/>
    <col min="11021" max="11021" width="5.42578125" style="243" customWidth="1"/>
    <col min="11022" max="11022" width="0.7109375" style="243" customWidth="1"/>
    <col min="11023" max="11023" width="4" style="243" bestFit="1" customWidth="1"/>
    <col min="11024" max="11024" width="1.85546875" style="243" customWidth="1"/>
    <col min="11025" max="11025" width="5.7109375" style="243" customWidth="1"/>
    <col min="11026" max="11026" width="0.7109375" style="243" customWidth="1"/>
    <col min="11027" max="11027" width="2.7109375" style="243" customWidth="1"/>
    <col min="11028" max="11028" width="1.85546875" style="243" customWidth="1"/>
    <col min="11029" max="11029" width="6" style="243" customWidth="1"/>
    <col min="11030" max="11030" width="0.7109375" style="243" customWidth="1"/>
    <col min="11031" max="11031" width="3.28515625" style="243" customWidth="1"/>
    <col min="11032" max="11032" width="1.85546875" style="243" customWidth="1"/>
    <col min="11033" max="11033" width="5.28515625" style="243" customWidth="1"/>
    <col min="11034" max="11034" width="0.7109375" style="243" customWidth="1"/>
    <col min="11035" max="11035" width="2.85546875" style="243" customWidth="1"/>
    <col min="11036" max="11036" width="1.85546875" style="243" customWidth="1"/>
    <col min="11037" max="11037" width="6.140625" style="243" customWidth="1"/>
    <col min="11038" max="11038" width="0.7109375" style="243" customWidth="1"/>
    <col min="11039" max="11039" width="3.28515625" style="243" customWidth="1"/>
    <col min="11040" max="11040" width="1.85546875" style="243" customWidth="1"/>
    <col min="11041" max="11041" width="5.42578125" style="243" customWidth="1"/>
    <col min="11042" max="11042" width="0.7109375" style="243" customWidth="1"/>
    <col min="11043" max="11043" width="3.140625" style="243" customWidth="1"/>
    <col min="11044" max="11044" width="1.85546875" style="243" customWidth="1"/>
    <col min="11045" max="11045" width="6" style="243" customWidth="1"/>
    <col min="11046" max="11046" width="0.7109375" style="243" customWidth="1"/>
    <col min="11047" max="11047" width="3.42578125" style="243" customWidth="1"/>
    <col min="11048" max="11048" width="1.85546875" style="243" customWidth="1"/>
    <col min="11049" max="11049" width="5.5703125" style="243" customWidth="1"/>
    <col min="11050" max="11050" width="0.7109375" style="243" customWidth="1"/>
    <col min="11051" max="11051" width="3.7109375" style="243" customWidth="1"/>
    <col min="11052" max="11052" width="1.85546875" style="243" customWidth="1"/>
    <col min="11053" max="11053" width="5.28515625" style="243" customWidth="1"/>
    <col min="11054" max="11054" width="0.7109375" style="243" customWidth="1"/>
    <col min="11055" max="11055" width="3.7109375" style="243" customWidth="1"/>
    <col min="11056" max="11056" width="1.85546875" style="243" customWidth="1"/>
    <col min="11057" max="11057" width="7.140625" style="243" customWidth="1"/>
    <col min="11058" max="11058" width="5.5703125" style="243" customWidth="1"/>
    <col min="11059" max="11059" width="2" style="243" customWidth="1"/>
    <col min="11060" max="11060" width="11.7109375" style="243" customWidth="1"/>
    <col min="11061" max="11061" width="6.28515625" style="243" customWidth="1"/>
    <col min="11062" max="11062" width="11.5703125" style="243" customWidth="1"/>
    <col min="11063" max="11063" width="14.140625" style="243" bestFit="1" customWidth="1"/>
    <col min="11064" max="11064" width="10.7109375" style="243"/>
    <col min="11065" max="11065" width="15.28515625" style="243" customWidth="1"/>
    <col min="11066" max="11266" width="10.7109375" style="243"/>
    <col min="11267" max="11267" width="2.7109375" style="243" customWidth="1"/>
    <col min="11268" max="11268" width="1.85546875" style="243" customWidth="1"/>
    <col min="11269" max="11269" width="5.140625" style="243" customWidth="1"/>
    <col min="11270" max="11270" width="0.7109375" style="243" customWidth="1"/>
    <col min="11271" max="11271" width="4" style="243" bestFit="1" customWidth="1"/>
    <col min="11272" max="11272" width="1.7109375" style="243" customWidth="1"/>
    <col min="11273" max="11273" width="7" style="243" bestFit="1" customWidth="1"/>
    <col min="11274" max="11274" width="0.7109375" style="243" customWidth="1"/>
    <col min="11275" max="11275" width="4" style="243" bestFit="1" customWidth="1"/>
    <col min="11276" max="11276" width="1.85546875" style="243" customWidth="1"/>
    <col min="11277" max="11277" width="5.42578125" style="243" customWidth="1"/>
    <col min="11278" max="11278" width="0.7109375" style="243" customWidth="1"/>
    <col min="11279" max="11279" width="4" style="243" bestFit="1" customWidth="1"/>
    <col min="11280" max="11280" width="1.85546875" style="243" customWidth="1"/>
    <col min="11281" max="11281" width="5.7109375" style="243" customWidth="1"/>
    <col min="11282" max="11282" width="0.7109375" style="243" customWidth="1"/>
    <col min="11283" max="11283" width="2.7109375" style="243" customWidth="1"/>
    <col min="11284" max="11284" width="1.85546875" style="243" customWidth="1"/>
    <col min="11285" max="11285" width="6" style="243" customWidth="1"/>
    <col min="11286" max="11286" width="0.7109375" style="243" customWidth="1"/>
    <col min="11287" max="11287" width="3.28515625" style="243" customWidth="1"/>
    <col min="11288" max="11288" width="1.85546875" style="243" customWidth="1"/>
    <col min="11289" max="11289" width="5.28515625" style="243" customWidth="1"/>
    <col min="11290" max="11290" width="0.7109375" style="243" customWidth="1"/>
    <col min="11291" max="11291" width="2.85546875" style="243" customWidth="1"/>
    <col min="11292" max="11292" width="1.85546875" style="243" customWidth="1"/>
    <col min="11293" max="11293" width="6.140625" style="243" customWidth="1"/>
    <col min="11294" max="11294" width="0.7109375" style="243" customWidth="1"/>
    <col min="11295" max="11295" width="3.28515625" style="243" customWidth="1"/>
    <col min="11296" max="11296" width="1.85546875" style="243" customWidth="1"/>
    <col min="11297" max="11297" width="5.42578125" style="243" customWidth="1"/>
    <col min="11298" max="11298" width="0.7109375" style="243" customWidth="1"/>
    <col min="11299" max="11299" width="3.140625" style="243" customWidth="1"/>
    <col min="11300" max="11300" width="1.85546875" style="243" customWidth="1"/>
    <col min="11301" max="11301" width="6" style="243" customWidth="1"/>
    <col min="11302" max="11302" width="0.7109375" style="243" customWidth="1"/>
    <col min="11303" max="11303" width="3.42578125" style="243" customWidth="1"/>
    <col min="11304" max="11304" width="1.85546875" style="243" customWidth="1"/>
    <col min="11305" max="11305" width="5.5703125" style="243" customWidth="1"/>
    <col min="11306" max="11306" width="0.7109375" style="243" customWidth="1"/>
    <col min="11307" max="11307" width="3.7109375" style="243" customWidth="1"/>
    <col min="11308" max="11308" width="1.85546875" style="243" customWidth="1"/>
    <col min="11309" max="11309" width="5.28515625" style="243" customWidth="1"/>
    <col min="11310" max="11310" width="0.7109375" style="243" customWidth="1"/>
    <col min="11311" max="11311" width="3.7109375" style="243" customWidth="1"/>
    <col min="11312" max="11312" width="1.85546875" style="243" customWidth="1"/>
    <col min="11313" max="11313" width="7.140625" style="243" customWidth="1"/>
    <col min="11314" max="11314" width="5.5703125" style="243" customWidth="1"/>
    <col min="11315" max="11315" width="2" style="243" customWidth="1"/>
    <col min="11316" max="11316" width="11.7109375" style="243" customWidth="1"/>
    <col min="11317" max="11317" width="6.28515625" style="243" customWidth="1"/>
    <col min="11318" max="11318" width="11.5703125" style="243" customWidth="1"/>
    <col min="11319" max="11319" width="14.140625" style="243" bestFit="1" customWidth="1"/>
    <col min="11320" max="11320" width="10.7109375" style="243"/>
    <col min="11321" max="11321" width="15.28515625" style="243" customWidth="1"/>
    <col min="11322" max="11522" width="10.7109375" style="243"/>
    <col min="11523" max="11523" width="2.7109375" style="243" customWidth="1"/>
    <col min="11524" max="11524" width="1.85546875" style="243" customWidth="1"/>
    <col min="11525" max="11525" width="5.140625" style="243" customWidth="1"/>
    <col min="11526" max="11526" width="0.7109375" style="243" customWidth="1"/>
    <col min="11527" max="11527" width="4" style="243" bestFit="1" customWidth="1"/>
    <col min="11528" max="11528" width="1.7109375" style="243" customWidth="1"/>
    <col min="11529" max="11529" width="7" style="243" bestFit="1" customWidth="1"/>
    <col min="11530" max="11530" width="0.7109375" style="243" customWidth="1"/>
    <col min="11531" max="11531" width="4" style="243" bestFit="1" customWidth="1"/>
    <col min="11532" max="11532" width="1.85546875" style="243" customWidth="1"/>
    <col min="11533" max="11533" width="5.42578125" style="243" customWidth="1"/>
    <col min="11534" max="11534" width="0.7109375" style="243" customWidth="1"/>
    <col min="11535" max="11535" width="4" style="243" bestFit="1" customWidth="1"/>
    <col min="11536" max="11536" width="1.85546875" style="243" customWidth="1"/>
    <col min="11537" max="11537" width="5.7109375" style="243" customWidth="1"/>
    <col min="11538" max="11538" width="0.7109375" style="243" customWidth="1"/>
    <col min="11539" max="11539" width="2.7109375" style="243" customWidth="1"/>
    <col min="11540" max="11540" width="1.85546875" style="243" customWidth="1"/>
    <col min="11541" max="11541" width="6" style="243" customWidth="1"/>
    <col min="11542" max="11542" width="0.7109375" style="243" customWidth="1"/>
    <col min="11543" max="11543" width="3.28515625" style="243" customWidth="1"/>
    <col min="11544" max="11544" width="1.85546875" style="243" customWidth="1"/>
    <col min="11545" max="11545" width="5.28515625" style="243" customWidth="1"/>
    <col min="11546" max="11546" width="0.7109375" style="243" customWidth="1"/>
    <col min="11547" max="11547" width="2.85546875" style="243" customWidth="1"/>
    <col min="11548" max="11548" width="1.85546875" style="243" customWidth="1"/>
    <col min="11549" max="11549" width="6.140625" style="243" customWidth="1"/>
    <col min="11550" max="11550" width="0.7109375" style="243" customWidth="1"/>
    <col min="11551" max="11551" width="3.28515625" style="243" customWidth="1"/>
    <col min="11552" max="11552" width="1.85546875" style="243" customWidth="1"/>
    <col min="11553" max="11553" width="5.42578125" style="243" customWidth="1"/>
    <col min="11554" max="11554" width="0.7109375" style="243" customWidth="1"/>
    <col min="11555" max="11555" width="3.140625" style="243" customWidth="1"/>
    <col min="11556" max="11556" width="1.85546875" style="243" customWidth="1"/>
    <col min="11557" max="11557" width="6" style="243" customWidth="1"/>
    <col min="11558" max="11558" width="0.7109375" style="243" customWidth="1"/>
    <col min="11559" max="11559" width="3.42578125" style="243" customWidth="1"/>
    <col min="11560" max="11560" width="1.85546875" style="243" customWidth="1"/>
    <col min="11561" max="11561" width="5.5703125" style="243" customWidth="1"/>
    <col min="11562" max="11562" width="0.7109375" style="243" customWidth="1"/>
    <col min="11563" max="11563" width="3.7109375" style="243" customWidth="1"/>
    <col min="11564" max="11564" width="1.85546875" style="243" customWidth="1"/>
    <col min="11565" max="11565" width="5.28515625" style="243" customWidth="1"/>
    <col min="11566" max="11566" width="0.7109375" style="243" customWidth="1"/>
    <col min="11567" max="11567" width="3.7109375" style="243" customWidth="1"/>
    <col min="11568" max="11568" width="1.85546875" style="243" customWidth="1"/>
    <col min="11569" max="11569" width="7.140625" style="243" customWidth="1"/>
    <col min="11570" max="11570" width="5.5703125" style="243" customWidth="1"/>
    <col min="11571" max="11571" width="2" style="243" customWidth="1"/>
    <col min="11572" max="11572" width="11.7109375" style="243" customWidth="1"/>
    <col min="11573" max="11573" width="6.28515625" style="243" customWidth="1"/>
    <col min="11574" max="11574" width="11.5703125" style="243" customWidth="1"/>
    <col min="11575" max="11575" width="14.140625" style="243" bestFit="1" customWidth="1"/>
    <col min="11576" max="11576" width="10.7109375" style="243"/>
    <col min="11577" max="11577" width="15.28515625" style="243" customWidth="1"/>
    <col min="11578" max="11778" width="10.7109375" style="243"/>
    <col min="11779" max="11779" width="2.7109375" style="243" customWidth="1"/>
    <col min="11780" max="11780" width="1.85546875" style="243" customWidth="1"/>
    <col min="11781" max="11781" width="5.140625" style="243" customWidth="1"/>
    <col min="11782" max="11782" width="0.7109375" style="243" customWidth="1"/>
    <col min="11783" max="11783" width="4" style="243" bestFit="1" customWidth="1"/>
    <col min="11784" max="11784" width="1.7109375" style="243" customWidth="1"/>
    <col min="11785" max="11785" width="7" style="243" bestFit="1" customWidth="1"/>
    <col min="11786" max="11786" width="0.7109375" style="243" customWidth="1"/>
    <col min="11787" max="11787" width="4" style="243" bestFit="1" customWidth="1"/>
    <col min="11788" max="11788" width="1.85546875" style="243" customWidth="1"/>
    <col min="11789" max="11789" width="5.42578125" style="243" customWidth="1"/>
    <col min="11790" max="11790" width="0.7109375" style="243" customWidth="1"/>
    <col min="11791" max="11791" width="4" style="243" bestFit="1" customWidth="1"/>
    <col min="11792" max="11792" width="1.85546875" style="243" customWidth="1"/>
    <col min="11793" max="11793" width="5.7109375" style="243" customWidth="1"/>
    <col min="11794" max="11794" width="0.7109375" style="243" customWidth="1"/>
    <col min="11795" max="11795" width="2.7109375" style="243" customWidth="1"/>
    <col min="11796" max="11796" width="1.85546875" style="243" customWidth="1"/>
    <col min="11797" max="11797" width="6" style="243" customWidth="1"/>
    <col min="11798" max="11798" width="0.7109375" style="243" customWidth="1"/>
    <col min="11799" max="11799" width="3.28515625" style="243" customWidth="1"/>
    <col min="11800" max="11800" width="1.85546875" style="243" customWidth="1"/>
    <col min="11801" max="11801" width="5.28515625" style="243" customWidth="1"/>
    <col min="11802" max="11802" width="0.7109375" style="243" customWidth="1"/>
    <col min="11803" max="11803" width="2.85546875" style="243" customWidth="1"/>
    <col min="11804" max="11804" width="1.85546875" style="243" customWidth="1"/>
    <col min="11805" max="11805" width="6.140625" style="243" customWidth="1"/>
    <col min="11806" max="11806" width="0.7109375" style="243" customWidth="1"/>
    <col min="11807" max="11807" width="3.28515625" style="243" customWidth="1"/>
    <col min="11808" max="11808" width="1.85546875" style="243" customWidth="1"/>
    <col min="11809" max="11809" width="5.42578125" style="243" customWidth="1"/>
    <col min="11810" max="11810" width="0.7109375" style="243" customWidth="1"/>
    <col min="11811" max="11811" width="3.140625" style="243" customWidth="1"/>
    <col min="11812" max="11812" width="1.85546875" style="243" customWidth="1"/>
    <col min="11813" max="11813" width="6" style="243" customWidth="1"/>
    <col min="11814" max="11814" width="0.7109375" style="243" customWidth="1"/>
    <col min="11815" max="11815" width="3.42578125" style="243" customWidth="1"/>
    <col min="11816" max="11816" width="1.85546875" style="243" customWidth="1"/>
    <col min="11817" max="11817" width="5.5703125" style="243" customWidth="1"/>
    <col min="11818" max="11818" width="0.7109375" style="243" customWidth="1"/>
    <col min="11819" max="11819" width="3.7109375" style="243" customWidth="1"/>
    <col min="11820" max="11820" width="1.85546875" style="243" customWidth="1"/>
    <col min="11821" max="11821" width="5.28515625" style="243" customWidth="1"/>
    <col min="11822" max="11822" width="0.7109375" style="243" customWidth="1"/>
    <col min="11823" max="11823" width="3.7109375" style="243" customWidth="1"/>
    <col min="11824" max="11824" width="1.85546875" style="243" customWidth="1"/>
    <col min="11825" max="11825" width="7.140625" style="243" customWidth="1"/>
    <col min="11826" max="11826" width="5.5703125" style="243" customWidth="1"/>
    <col min="11827" max="11827" width="2" style="243" customWidth="1"/>
    <col min="11828" max="11828" width="11.7109375" style="243" customWidth="1"/>
    <col min="11829" max="11829" width="6.28515625" style="243" customWidth="1"/>
    <col min="11830" max="11830" width="11.5703125" style="243" customWidth="1"/>
    <col min="11831" max="11831" width="14.140625" style="243" bestFit="1" customWidth="1"/>
    <col min="11832" max="11832" width="10.7109375" style="243"/>
    <col min="11833" max="11833" width="15.28515625" style="243" customWidth="1"/>
    <col min="11834" max="12034" width="10.7109375" style="243"/>
    <col min="12035" max="12035" width="2.7109375" style="243" customWidth="1"/>
    <col min="12036" max="12036" width="1.85546875" style="243" customWidth="1"/>
    <col min="12037" max="12037" width="5.140625" style="243" customWidth="1"/>
    <col min="12038" max="12038" width="0.7109375" style="243" customWidth="1"/>
    <col min="12039" max="12039" width="4" style="243" bestFit="1" customWidth="1"/>
    <col min="12040" max="12040" width="1.7109375" style="243" customWidth="1"/>
    <col min="12041" max="12041" width="7" style="243" bestFit="1" customWidth="1"/>
    <col min="12042" max="12042" width="0.7109375" style="243" customWidth="1"/>
    <col min="12043" max="12043" width="4" style="243" bestFit="1" customWidth="1"/>
    <col min="12044" max="12044" width="1.85546875" style="243" customWidth="1"/>
    <col min="12045" max="12045" width="5.42578125" style="243" customWidth="1"/>
    <col min="12046" max="12046" width="0.7109375" style="243" customWidth="1"/>
    <col min="12047" max="12047" width="4" style="243" bestFit="1" customWidth="1"/>
    <col min="12048" max="12048" width="1.85546875" style="243" customWidth="1"/>
    <col min="12049" max="12049" width="5.7109375" style="243" customWidth="1"/>
    <col min="12050" max="12050" width="0.7109375" style="243" customWidth="1"/>
    <col min="12051" max="12051" width="2.7109375" style="243" customWidth="1"/>
    <col min="12052" max="12052" width="1.85546875" style="243" customWidth="1"/>
    <col min="12053" max="12053" width="6" style="243" customWidth="1"/>
    <col min="12054" max="12054" width="0.7109375" style="243" customWidth="1"/>
    <col min="12055" max="12055" width="3.28515625" style="243" customWidth="1"/>
    <col min="12056" max="12056" width="1.85546875" style="243" customWidth="1"/>
    <col min="12057" max="12057" width="5.28515625" style="243" customWidth="1"/>
    <col min="12058" max="12058" width="0.7109375" style="243" customWidth="1"/>
    <col min="12059" max="12059" width="2.85546875" style="243" customWidth="1"/>
    <col min="12060" max="12060" width="1.85546875" style="243" customWidth="1"/>
    <col min="12061" max="12061" width="6.140625" style="243" customWidth="1"/>
    <col min="12062" max="12062" width="0.7109375" style="243" customWidth="1"/>
    <col min="12063" max="12063" width="3.28515625" style="243" customWidth="1"/>
    <col min="12064" max="12064" width="1.85546875" style="243" customWidth="1"/>
    <col min="12065" max="12065" width="5.42578125" style="243" customWidth="1"/>
    <col min="12066" max="12066" width="0.7109375" style="243" customWidth="1"/>
    <col min="12067" max="12067" width="3.140625" style="243" customWidth="1"/>
    <col min="12068" max="12068" width="1.85546875" style="243" customWidth="1"/>
    <col min="12069" max="12069" width="6" style="243" customWidth="1"/>
    <col min="12070" max="12070" width="0.7109375" style="243" customWidth="1"/>
    <col min="12071" max="12071" width="3.42578125" style="243" customWidth="1"/>
    <col min="12072" max="12072" width="1.85546875" style="243" customWidth="1"/>
    <col min="12073" max="12073" width="5.5703125" style="243" customWidth="1"/>
    <col min="12074" max="12074" width="0.7109375" style="243" customWidth="1"/>
    <col min="12075" max="12075" width="3.7109375" style="243" customWidth="1"/>
    <col min="12076" max="12076" width="1.85546875" style="243" customWidth="1"/>
    <col min="12077" max="12077" width="5.28515625" style="243" customWidth="1"/>
    <col min="12078" max="12078" width="0.7109375" style="243" customWidth="1"/>
    <col min="12079" max="12079" width="3.7109375" style="243" customWidth="1"/>
    <col min="12080" max="12080" width="1.85546875" style="243" customWidth="1"/>
    <col min="12081" max="12081" width="7.140625" style="243" customWidth="1"/>
    <col min="12082" max="12082" width="5.5703125" style="243" customWidth="1"/>
    <col min="12083" max="12083" width="2" style="243" customWidth="1"/>
    <col min="12084" max="12084" width="11.7109375" style="243" customWidth="1"/>
    <col min="12085" max="12085" width="6.28515625" style="243" customWidth="1"/>
    <col min="12086" max="12086" width="11.5703125" style="243" customWidth="1"/>
    <col min="12087" max="12087" width="14.140625" style="243" bestFit="1" customWidth="1"/>
    <col min="12088" max="12088" width="10.7109375" style="243"/>
    <col min="12089" max="12089" width="15.28515625" style="243" customWidth="1"/>
    <col min="12090" max="12290" width="10.7109375" style="243"/>
    <col min="12291" max="12291" width="2.7109375" style="243" customWidth="1"/>
    <col min="12292" max="12292" width="1.85546875" style="243" customWidth="1"/>
    <col min="12293" max="12293" width="5.140625" style="243" customWidth="1"/>
    <col min="12294" max="12294" width="0.7109375" style="243" customWidth="1"/>
    <col min="12295" max="12295" width="4" style="243" bestFit="1" customWidth="1"/>
    <col min="12296" max="12296" width="1.7109375" style="243" customWidth="1"/>
    <col min="12297" max="12297" width="7" style="243" bestFit="1" customWidth="1"/>
    <col min="12298" max="12298" width="0.7109375" style="243" customWidth="1"/>
    <col min="12299" max="12299" width="4" style="243" bestFit="1" customWidth="1"/>
    <col min="12300" max="12300" width="1.85546875" style="243" customWidth="1"/>
    <col min="12301" max="12301" width="5.42578125" style="243" customWidth="1"/>
    <col min="12302" max="12302" width="0.7109375" style="243" customWidth="1"/>
    <col min="12303" max="12303" width="4" style="243" bestFit="1" customWidth="1"/>
    <col min="12304" max="12304" width="1.85546875" style="243" customWidth="1"/>
    <col min="12305" max="12305" width="5.7109375" style="243" customWidth="1"/>
    <col min="12306" max="12306" width="0.7109375" style="243" customWidth="1"/>
    <col min="12307" max="12307" width="2.7109375" style="243" customWidth="1"/>
    <col min="12308" max="12308" width="1.85546875" style="243" customWidth="1"/>
    <col min="12309" max="12309" width="6" style="243" customWidth="1"/>
    <col min="12310" max="12310" width="0.7109375" style="243" customWidth="1"/>
    <col min="12311" max="12311" width="3.28515625" style="243" customWidth="1"/>
    <col min="12312" max="12312" width="1.85546875" style="243" customWidth="1"/>
    <col min="12313" max="12313" width="5.28515625" style="243" customWidth="1"/>
    <col min="12314" max="12314" width="0.7109375" style="243" customWidth="1"/>
    <col min="12315" max="12315" width="2.85546875" style="243" customWidth="1"/>
    <col min="12316" max="12316" width="1.85546875" style="243" customWidth="1"/>
    <col min="12317" max="12317" width="6.140625" style="243" customWidth="1"/>
    <col min="12318" max="12318" width="0.7109375" style="243" customWidth="1"/>
    <col min="12319" max="12319" width="3.28515625" style="243" customWidth="1"/>
    <col min="12320" max="12320" width="1.85546875" style="243" customWidth="1"/>
    <col min="12321" max="12321" width="5.42578125" style="243" customWidth="1"/>
    <col min="12322" max="12322" width="0.7109375" style="243" customWidth="1"/>
    <col min="12323" max="12323" width="3.140625" style="243" customWidth="1"/>
    <col min="12324" max="12324" width="1.85546875" style="243" customWidth="1"/>
    <col min="12325" max="12325" width="6" style="243" customWidth="1"/>
    <col min="12326" max="12326" width="0.7109375" style="243" customWidth="1"/>
    <col min="12327" max="12327" width="3.42578125" style="243" customWidth="1"/>
    <col min="12328" max="12328" width="1.85546875" style="243" customWidth="1"/>
    <col min="12329" max="12329" width="5.5703125" style="243" customWidth="1"/>
    <col min="12330" max="12330" width="0.7109375" style="243" customWidth="1"/>
    <col min="12331" max="12331" width="3.7109375" style="243" customWidth="1"/>
    <col min="12332" max="12332" width="1.85546875" style="243" customWidth="1"/>
    <col min="12333" max="12333" width="5.28515625" style="243" customWidth="1"/>
    <col min="12334" max="12334" width="0.7109375" style="243" customWidth="1"/>
    <col min="12335" max="12335" width="3.7109375" style="243" customWidth="1"/>
    <col min="12336" max="12336" width="1.85546875" style="243" customWidth="1"/>
    <col min="12337" max="12337" width="7.140625" style="243" customWidth="1"/>
    <col min="12338" max="12338" width="5.5703125" style="243" customWidth="1"/>
    <col min="12339" max="12339" width="2" style="243" customWidth="1"/>
    <col min="12340" max="12340" width="11.7109375" style="243" customWidth="1"/>
    <col min="12341" max="12341" width="6.28515625" style="243" customWidth="1"/>
    <col min="12342" max="12342" width="11.5703125" style="243" customWidth="1"/>
    <col min="12343" max="12343" width="14.140625" style="243" bestFit="1" customWidth="1"/>
    <col min="12344" max="12344" width="10.7109375" style="243"/>
    <col min="12345" max="12345" width="15.28515625" style="243" customWidth="1"/>
    <col min="12346" max="12546" width="10.7109375" style="243"/>
    <col min="12547" max="12547" width="2.7109375" style="243" customWidth="1"/>
    <col min="12548" max="12548" width="1.85546875" style="243" customWidth="1"/>
    <col min="12549" max="12549" width="5.140625" style="243" customWidth="1"/>
    <col min="12550" max="12550" width="0.7109375" style="243" customWidth="1"/>
    <col min="12551" max="12551" width="4" style="243" bestFit="1" customWidth="1"/>
    <col min="12552" max="12552" width="1.7109375" style="243" customWidth="1"/>
    <col min="12553" max="12553" width="7" style="243" bestFit="1" customWidth="1"/>
    <col min="12554" max="12554" width="0.7109375" style="243" customWidth="1"/>
    <col min="12555" max="12555" width="4" style="243" bestFit="1" customWidth="1"/>
    <col min="12556" max="12556" width="1.85546875" style="243" customWidth="1"/>
    <col min="12557" max="12557" width="5.42578125" style="243" customWidth="1"/>
    <col min="12558" max="12558" width="0.7109375" style="243" customWidth="1"/>
    <col min="12559" max="12559" width="4" style="243" bestFit="1" customWidth="1"/>
    <col min="12560" max="12560" width="1.85546875" style="243" customWidth="1"/>
    <col min="12561" max="12561" width="5.7109375" style="243" customWidth="1"/>
    <col min="12562" max="12562" width="0.7109375" style="243" customWidth="1"/>
    <col min="12563" max="12563" width="2.7109375" style="243" customWidth="1"/>
    <col min="12564" max="12564" width="1.85546875" style="243" customWidth="1"/>
    <col min="12565" max="12565" width="6" style="243" customWidth="1"/>
    <col min="12566" max="12566" width="0.7109375" style="243" customWidth="1"/>
    <col min="12567" max="12567" width="3.28515625" style="243" customWidth="1"/>
    <col min="12568" max="12568" width="1.85546875" style="243" customWidth="1"/>
    <col min="12569" max="12569" width="5.28515625" style="243" customWidth="1"/>
    <col min="12570" max="12570" width="0.7109375" style="243" customWidth="1"/>
    <col min="12571" max="12571" width="2.85546875" style="243" customWidth="1"/>
    <col min="12572" max="12572" width="1.85546875" style="243" customWidth="1"/>
    <col min="12573" max="12573" width="6.140625" style="243" customWidth="1"/>
    <col min="12574" max="12574" width="0.7109375" style="243" customWidth="1"/>
    <col min="12575" max="12575" width="3.28515625" style="243" customWidth="1"/>
    <col min="12576" max="12576" width="1.85546875" style="243" customWidth="1"/>
    <col min="12577" max="12577" width="5.42578125" style="243" customWidth="1"/>
    <col min="12578" max="12578" width="0.7109375" style="243" customWidth="1"/>
    <col min="12579" max="12579" width="3.140625" style="243" customWidth="1"/>
    <col min="12580" max="12580" width="1.85546875" style="243" customWidth="1"/>
    <col min="12581" max="12581" width="6" style="243" customWidth="1"/>
    <col min="12582" max="12582" width="0.7109375" style="243" customWidth="1"/>
    <col min="12583" max="12583" width="3.42578125" style="243" customWidth="1"/>
    <col min="12584" max="12584" width="1.85546875" style="243" customWidth="1"/>
    <col min="12585" max="12585" width="5.5703125" style="243" customWidth="1"/>
    <col min="12586" max="12586" width="0.7109375" style="243" customWidth="1"/>
    <col min="12587" max="12587" width="3.7109375" style="243" customWidth="1"/>
    <col min="12588" max="12588" width="1.85546875" style="243" customWidth="1"/>
    <col min="12589" max="12589" width="5.28515625" style="243" customWidth="1"/>
    <col min="12590" max="12590" width="0.7109375" style="243" customWidth="1"/>
    <col min="12591" max="12591" width="3.7109375" style="243" customWidth="1"/>
    <col min="12592" max="12592" width="1.85546875" style="243" customWidth="1"/>
    <col min="12593" max="12593" width="7.140625" style="243" customWidth="1"/>
    <col min="12594" max="12594" width="5.5703125" style="243" customWidth="1"/>
    <col min="12595" max="12595" width="2" style="243" customWidth="1"/>
    <col min="12596" max="12596" width="11.7109375" style="243" customWidth="1"/>
    <col min="12597" max="12597" width="6.28515625" style="243" customWidth="1"/>
    <col min="12598" max="12598" width="11.5703125" style="243" customWidth="1"/>
    <col min="12599" max="12599" width="14.140625" style="243" bestFit="1" customWidth="1"/>
    <col min="12600" max="12600" width="10.7109375" style="243"/>
    <col min="12601" max="12601" width="15.28515625" style="243" customWidth="1"/>
    <col min="12602" max="12802" width="10.7109375" style="243"/>
    <col min="12803" max="12803" width="2.7109375" style="243" customWidth="1"/>
    <col min="12804" max="12804" width="1.85546875" style="243" customWidth="1"/>
    <col min="12805" max="12805" width="5.140625" style="243" customWidth="1"/>
    <col min="12806" max="12806" width="0.7109375" style="243" customWidth="1"/>
    <col min="12807" max="12807" width="4" style="243" bestFit="1" customWidth="1"/>
    <col min="12808" max="12808" width="1.7109375" style="243" customWidth="1"/>
    <col min="12809" max="12809" width="7" style="243" bestFit="1" customWidth="1"/>
    <col min="12810" max="12810" width="0.7109375" style="243" customWidth="1"/>
    <col min="12811" max="12811" width="4" style="243" bestFit="1" customWidth="1"/>
    <col min="12812" max="12812" width="1.85546875" style="243" customWidth="1"/>
    <col min="12813" max="12813" width="5.42578125" style="243" customWidth="1"/>
    <col min="12814" max="12814" width="0.7109375" style="243" customWidth="1"/>
    <col min="12815" max="12815" width="4" style="243" bestFit="1" customWidth="1"/>
    <col min="12816" max="12816" width="1.85546875" style="243" customWidth="1"/>
    <col min="12817" max="12817" width="5.7109375" style="243" customWidth="1"/>
    <col min="12818" max="12818" width="0.7109375" style="243" customWidth="1"/>
    <col min="12819" max="12819" width="2.7109375" style="243" customWidth="1"/>
    <col min="12820" max="12820" width="1.85546875" style="243" customWidth="1"/>
    <col min="12821" max="12821" width="6" style="243" customWidth="1"/>
    <col min="12822" max="12822" width="0.7109375" style="243" customWidth="1"/>
    <col min="12823" max="12823" width="3.28515625" style="243" customWidth="1"/>
    <col min="12824" max="12824" width="1.85546875" style="243" customWidth="1"/>
    <col min="12825" max="12825" width="5.28515625" style="243" customWidth="1"/>
    <col min="12826" max="12826" width="0.7109375" style="243" customWidth="1"/>
    <col min="12827" max="12827" width="2.85546875" style="243" customWidth="1"/>
    <col min="12828" max="12828" width="1.85546875" style="243" customWidth="1"/>
    <col min="12829" max="12829" width="6.140625" style="243" customWidth="1"/>
    <col min="12830" max="12830" width="0.7109375" style="243" customWidth="1"/>
    <col min="12831" max="12831" width="3.28515625" style="243" customWidth="1"/>
    <col min="12832" max="12832" width="1.85546875" style="243" customWidth="1"/>
    <col min="12833" max="12833" width="5.42578125" style="243" customWidth="1"/>
    <col min="12834" max="12834" width="0.7109375" style="243" customWidth="1"/>
    <col min="12835" max="12835" width="3.140625" style="243" customWidth="1"/>
    <col min="12836" max="12836" width="1.85546875" style="243" customWidth="1"/>
    <col min="12837" max="12837" width="6" style="243" customWidth="1"/>
    <col min="12838" max="12838" width="0.7109375" style="243" customWidth="1"/>
    <col min="12839" max="12839" width="3.42578125" style="243" customWidth="1"/>
    <col min="12840" max="12840" width="1.85546875" style="243" customWidth="1"/>
    <col min="12841" max="12841" width="5.5703125" style="243" customWidth="1"/>
    <col min="12842" max="12842" width="0.7109375" style="243" customWidth="1"/>
    <col min="12843" max="12843" width="3.7109375" style="243" customWidth="1"/>
    <col min="12844" max="12844" width="1.85546875" style="243" customWidth="1"/>
    <col min="12845" max="12845" width="5.28515625" style="243" customWidth="1"/>
    <col min="12846" max="12846" width="0.7109375" style="243" customWidth="1"/>
    <col min="12847" max="12847" width="3.7109375" style="243" customWidth="1"/>
    <col min="12848" max="12848" width="1.85546875" style="243" customWidth="1"/>
    <col min="12849" max="12849" width="7.140625" style="243" customWidth="1"/>
    <col min="12850" max="12850" width="5.5703125" style="243" customWidth="1"/>
    <col min="12851" max="12851" width="2" style="243" customWidth="1"/>
    <col min="12852" max="12852" width="11.7109375" style="243" customWidth="1"/>
    <col min="12853" max="12853" width="6.28515625" style="243" customWidth="1"/>
    <col min="12854" max="12854" width="11.5703125" style="243" customWidth="1"/>
    <col min="12855" max="12855" width="14.140625" style="243" bestFit="1" customWidth="1"/>
    <col min="12856" max="12856" width="10.7109375" style="243"/>
    <col min="12857" max="12857" width="15.28515625" style="243" customWidth="1"/>
    <col min="12858" max="13058" width="10.7109375" style="243"/>
    <col min="13059" max="13059" width="2.7109375" style="243" customWidth="1"/>
    <col min="13060" max="13060" width="1.85546875" style="243" customWidth="1"/>
    <col min="13061" max="13061" width="5.140625" style="243" customWidth="1"/>
    <col min="13062" max="13062" width="0.7109375" style="243" customWidth="1"/>
    <col min="13063" max="13063" width="4" style="243" bestFit="1" customWidth="1"/>
    <col min="13064" max="13064" width="1.7109375" style="243" customWidth="1"/>
    <col min="13065" max="13065" width="7" style="243" bestFit="1" customWidth="1"/>
    <col min="13066" max="13066" width="0.7109375" style="243" customWidth="1"/>
    <col min="13067" max="13067" width="4" style="243" bestFit="1" customWidth="1"/>
    <col min="13068" max="13068" width="1.85546875" style="243" customWidth="1"/>
    <col min="13069" max="13069" width="5.42578125" style="243" customWidth="1"/>
    <col min="13070" max="13070" width="0.7109375" style="243" customWidth="1"/>
    <col min="13071" max="13071" width="4" style="243" bestFit="1" customWidth="1"/>
    <col min="13072" max="13072" width="1.85546875" style="243" customWidth="1"/>
    <col min="13073" max="13073" width="5.7109375" style="243" customWidth="1"/>
    <col min="13074" max="13074" width="0.7109375" style="243" customWidth="1"/>
    <col min="13075" max="13075" width="2.7109375" style="243" customWidth="1"/>
    <col min="13076" max="13076" width="1.85546875" style="243" customWidth="1"/>
    <col min="13077" max="13077" width="6" style="243" customWidth="1"/>
    <col min="13078" max="13078" width="0.7109375" style="243" customWidth="1"/>
    <col min="13079" max="13079" width="3.28515625" style="243" customWidth="1"/>
    <col min="13080" max="13080" width="1.85546875" style="243" customWidth="1"/>
    <col min="13081" max="13081" width="5.28515625" style="243" customWidth="1"/>
    <col min="13082" max="13082" width="0.7109375" style="243" customWidth="1"/>
    <col min="13083" max="13083" width="2.85546875" style="243" customWidth="1"/>
    <col min="13084" max="13084" width="1.85546875" style="243" customWidth="1"/>
    <col min="13085" max="13085" width="6.140625" style="243" customWidth="1"/>
    <col min="13086" max="13086" width="0.7109375" style="243" customWidth="1"/>
    <col min="13087" max="13087" width="3.28515625" style="243" customWidth="1"/>
    <col min="13088" max="13088" width="1.85546875" style="243" customWidth="1"/>
    <col min="13089" max="13089" width="5.42578125" style="243" customWidth="1"/>
    <col min="13090" max="13090" width="0.7109375" style="243" customWidth="1"/>
    <col min="13091" max="13091" width="3.140625" style="243" customWidth="1"/>
    <col min="13092" max="13092" width="1.85546875" style="243" customWidth="1"/>
    <col min="13093" max="13093" width="6" style="243" customWidth="1"/>
    <col min="13094" max="13094" width="0.7109375" style="243" customWidth="1"/>
    <col min="13095" max="13095" width="3.42578125" style="243" customWidth="1"/>
    <col min="13096" max="13096" width="1.85546875" style="243" customWidth="1"/>
    <col min="13097" max="13097" width="5.5703125" style="243" customWidth="1"/>
    <col min="13098" max="13098" width="0.7109375" style="243" customWidth="1"/>
    <col min="13099" max="13099" width="3.7109375" style="243" customWidth="1"/>
    <col min="13100" max="13100" width="1.85546875" style="243" customWidth="1"/>
    <col min="13101" max="13101" width="5.28515625" style="243" customWidth="1"/>
    <col min="13102" max="13102" width="0.7109375" style="243" customWidth="1"/>
    <col min="13103" max="13103" width="3.7109375" style="243" customWidth="1"/>
    <col min="13104" max="13104" width="1.85546875" style="243" customWidth="1"/>
    <col min="13105" max="13105" width="7.140625" style="243" customWidth="1"/>
    <col min="13106" max="13106" width="5.5703125" style="243" customWidth="1"/>
    <col min="13107" max="13107" width="2" style="243" customWidth="1"/>
    <col min="13108" max="13108" width="11.7109375" style="243" customWidth="1"/>
    <col min="13109" max="13109" width="6.28515625" style="243" customWidth="1"/>
    <col min="13110" max="13110" width="11.5703125" style="243" customWidth="1"/>
    <col min="13111" max="13111" width="14.140625" style="243" bestFit="1" customWidth="1"/>
    <col min="13112" max="13112" width="10.7109375" style="243"/>
    <col min="13113" max="13113" width="15.28515625" style="243" customWidth="1"/>
    <col min="13114" max="13314" width="10.7109375" style="243"/>
    <col min="13315" max="13315" width="2.7109375" style="243" customWidth="1"/>
    <col min="13316" max="13316" width="1.85546875" style="243" customWidth="1"/>
    <col min="13317" max="13317" width="5.140625" style="243" customWidth="1"/>
    <col min="13318" max="13318" width="0.7109375" style="243" customWidth="1"/>
    <col min="13319" max="13319" width="4" style="243" bestFit="1" customWidth="1"/>
    <col min="13320" max="13320" width="1.7109375" style="243" customWidth="1"/>
    <col min="13321" max="13321" width="7" style="243" bestFit="1" customWidth="1"/>
    <col min="13322" max="13322" width="0.7109375" style="243" customWidth="1"/>
    <col min="13323" max="13323" width="4" style="243" bestFit="1" customWidth="1"/>
    <col min="13324" max="13324" width="1.85546875" style="243" customWidth="1"/>
    <col min="13325" max="13325" width="5.42578125" style="243" customWidth="1"/>
    <col min="13326" max="13326" width="0.7109375" style="243" customWidth="1"/>
    <col min="13327" max="13327" width="4" style="243" bestFit="1" customWidth="1"/>
    <col min="13328" max="13328" width="1.85546875" style="243" customWidth="1"/>
    <col min="13329" max="13329" width="5.7109375" style="243" customWidth="1"/>
    <col min="13330" max="13330" width="0.7109375" style="243" customWidth="1"/>
    <col min="13331" max="13331" width="2.7109375" style="243" customWidth="1"/>
    <col min="13332" max="13332" width="1.85546875" style="243" customWidth="1"/>
    <col min="13333" max="13333" width="6" style="243" customWidth="1"/>
    <col min="13334" max="13334" width="0.7109375" style="243" customWidth="1"/>
    <col min="13335" max="13335" width="3.28515625" style="243" customWidth="1"/>
    <col min="13336" max="13336" width="1.85546875" style="243" customWidth="1"/>
    <col min="13337" max="13337" width="5.28515625" style="243" customWidth="1"/>
    <col min="13338" max="13338" width="0.7109375" style="243" customWidth="1"/>
    <col min="13339" max="13339" width="2.85546875" style="243" customWidth="1"/>
    <col min="13340" max="13340" width="1.85546875" style="243" customWidth="1"/>
    <col min="13341" max="13341" width="6.140625" style="243" customWidth="1"/>
    <col min="13342" max="13342" width="0.7109375" style="243" customWidth="1"/>
    <col min="13343" max="13343" width="3.28515625" style="243" customWidth="1"/>
    <col min="13344" max="13344" width="1.85546875" style="243" customWidth="1"/>
    <col min="13345" max="13345" width="5.42578125" style="243" customWidth="1"/>
    <col min="13346" max="13346" width="0.7109375" style="243" customWidth="1"/>
    <col min="13347" max="13347" width="3.140625" style="243" customWidth="1"/>
    <col min="13348" max="13348" width="1.85546875" style="243" customWidth="1"/>
    <col min="13349" max="13349" width="6" style="243" customWidth="1"/>
    <col min="13350" max="13350" width="0.7109375" style="243" customWidth="1"/>
    <col min="13351" max="13351" width="3.42578125" style="243" customWidth="1"/>
    <col min="13352" max="13352" width="1.85546875" style="243" customWidth="1"/>
    <col min="13353" max="13353" width="5.5703125" style="243" customWidth="1"/>
    <col min="13354" max="13354" width="0.7109375" style="243" customWidth="1"/>
    <col min="13355" max="13355" width="3.7109375" style="243" customWidth="1"/>
    <col min="13356" max="13356" width="1.85546875" style="243" customWidth="1"/>
    <col min="13357" max="13357" width="5.28515625" style="243" customWidth="1"/>
    <col min="13358" max="13358" width="0.7109375" style="243" customWidth="1"/>
    <col min="13359" max="13359" width="3.7109375" style="243" customWidth="1"/>
    <col min="13360" max="13360" width="1.85546875" style="243" customWidth="1"/>
    <col min="13361" max="13361" width="7.140625" style="243" customWidth="1"/>
    <col min="13362" max="13362" width="5.5703125" style="243" customWidth="1"/>
    <col min="13363" max="13363" width="2" style="243" customWidth="1"/>
    <col min="13364" max="13364" width="11.7109375" style="243" customWidth="1"/>
    <col min="13365" max="13365" width="6.28515625" style="243" customWidth="1"/>
    <col min="13366" max="13366" width="11.5703125" style="243" customWidth="1"/>
    <col min="13367" max="13367" width="14.140625" style="243" bestFit="1" customWidth="1"/>
    <col min="13368" max="13368" width="10.7109375" style="243"/>
    <col min="13369" max="13369" width="15.28515625" style="243" customWidth="1"/>
    <col min="13370" max="13570" width="10.7109375" style="243"/>
    <col min="13571" max="13571" width="2.7109375" style="243" customWidth="1"/>
    <col min="13572" max="13572" width="1.85546875" style="243" customWidth="1"/>
    <col min="13573" max="13573" width="5.140625" style="243" customWidth="1"/>
    <col min="13574" max="13574" width="0.7109375" style="243" customWidth="1"/>
    <col min="13575" max="13575" width="4" style="243" bestFit="1" customWidth="1"/>
    <col min="13576" max="13576" width="1.7109375" style="243" customWidth="1"/>
    <col min="13577" max="13577" width="7" style="243" bestFit="1" customWidth="1"/>
    <col min="13578" max="13578" width="0.7109375" style="243" customWidth="1"/>
    <col min="13579" max="13579" width="4" style="243" bestFit="1" customWidth="1"/>
    <col min="13580" max="13580" width="1.85546875" style="243" customWidth="1"/>
    <col min="13581" max="13581" width="5.42578125" style="243" customWidth="1"/>
    <col min="13582" max="13582" width="0.7109375" style="243" customWidth="1"/>
    <col min="13583" max="13583" width="4" style="243" bestFit="1" customWidth="1"/>
    <col min="13584" max="13584" width="1.85546875" style="243" customWidth="1"/>
    <col min="13585" max="13585" width="5.7109375" style="243" customWidth="1"/>
    <col min="13586" max="13586" width="0.7109375" style="243" customWidth="1"/>
    <col min="13587" max="13587" width="2.7109375" style="243" customWidth="1"/>
    <col min="13588" max="13588" width="1.85546875" style="243" customWidth="1"/>
    <col min="13589" max="13589" width="6" style="243" customWidth="1"/>
    <col min="13590" max="13590" width="0.7109375" style="243" customWidth="1"/>
    <col min="13591" max="13591" width="3.28515625" style="243" customWidth="1"/>
    <col min="13592" max="13592" width="1.85546875" style="243" customWidth="1"/>
    <col min="13593" max="13593" width="5.28515625" style="243" customWidth="1"/>
    <col min="13594" max="13594" width="0.7109375" style="243" customWidth="1"/>
    <col min="13595" max="13595" width="2.85546875" style="243" customWidth="1"/>
    <col min="13596" max="13596" width="1.85546875" style="243" customWidth="1"/>
    <col min="13597" max="13597" width="6.140625" style="243" customWidth="1"/>
    <col min="13598" max="13598" width="0.7109375" style="243" customWidth="1"/>
    <col min="13599" max="13599" width="3.28515625" style="243" customWidth="1"/>
    <col min="13600" max="13600" width="1.85546875" style="243" customWidth="1"/>
    <col min="13601" max="13601" width="5.42578125" style="243" customWidth="1"/>
    <col min="13602" max="13602" width="0.7109375" style="243" customWidth="1"/>
    <col min="13603" max="13603" width="3.140625" style="243" customWidth="1"/>
    <col min="13604" max="13604" width="1.85546875" style="243" customWidth="1"/>
    <col min="13605" max="13605" width="6" style="243" customWidth="1"/>
    <col min="13606" max="13606" width="0.7109375" style="243" customWidth="1"/>
    <col min="13607" max="13607" width="3.42578125" style="243" customWidth="1"/>
    <col min="13608" max="13608" width="1.85546875" style="243" customWidth="1"/>
    <col min="13609" max="13609" width="5.5703125" style="243" customWidth="1"/>
    <col min="13610" max="13610" width="0.7109375" style="243" customWidth="1"/>
    <col min="13611" max="13611" width="3.7109375" style="243" customWidth="1"/>
    <col min="13612" max="13612" width="1.85546875" style="243" customWidth="1"/>
    <col min="13613" max="13613" width="5.28515625" style="243" customWidth="1"/>
    <col min="13614" max="13614" width="0.7109375" style="243" customWidth="1"/>
    <col min="13615" max="13615" width="3.7109375" style="243" customWidth="1"/>
    <col min="13616" max="13616" width="1.85546875" style="243" customWidth="1"/>
    <col min="13617" max="13617" width="7.140625" style="243" customWidth="1"/>
    <col min="13618" max="13618" width="5.5703125" style="243" customWidth="1"/>
    <col min="13619" max="13619" width="2" style="243" customWidth="1"/>
    <col min="13620" max="13620" width="11.7109375" style="243" customWidth="1"/>
    <col min="13621" max="13621" width="6.28515625" style="243" customWidth="1"/>
    <col min="13622" max="13622" width="11.5703125" style="243" customWidth="1"/>
    <col min="13623" max="13623" width="14.140625" style="243" bestFit="1" customWidth="1"/>
    <col min="13624" max="13624" width="10.7109375" style="243"/>
    <col min="13625" max="13625" width="15.28515625" style="243" customWidth="1"/>
    <col min="13626" max="13826" width="10.7109375" style="243"/>
    <col min="13827" max="13827" width="2.7109375" style="243" customWidth="1"/>
    <col min="13828" max="13828" width="1.85546875" style="243" customWidth="1"/>
    <col min="13829" max="13829" width="5.140625" style="243" customWidth="1"/>
    <col min="13830" max="13830" width="0.7109375" style="243" customWidth="1"/>
    <col min="13831" max="13831" width="4" style="243" bestFit="1" customWidth="1"/>
    <col min="13832" max="13832" width="1.7109375" style="243" customWidth="1"/>
    <col min="13833" max="13833" width="7" style="243" bestFit="1" customWidth="1"/>
    <col min="13834" max="13834" width="0.7109375" style="243" customWidth="1"/>
    <col min="13835" max="13835" width="4" style="243" bestFit="1" customWidth="1"/>
    <col min="13836" max="13836" width="1.85546875" style="243" customWidth="1"/>
    <col min="13837" max="13837" width="5.42578125" style="243" customWidth="1"/>
    <col min="13838" max="13838" width="0.7109375" style="243" customWidth="1"/>
    <col min="13839" max="13839" width="4" style="243" bestFit="1" customWidth="1"/>
    <col min="13840" max="13840" width="1.85546875" style="243" customWidth="1"/>
    <col min="13841" max="13841" width="5.7109375" style="243" customWidth="1"/>
    <col min="13842" max="13842" width="0.7109375" style="243" customWidth="1"/>
    <col min="13843" max="13843" width="2.7109375" style="243" customWidth="1"/>
    <col min="13844" max="13844" width="1.85546875" style="243" customWidth="1"/>
    <col min="13845" max="13845" width="6" style="243" customWidth="1"/>
    <col min="13846" max="13846" width="0.7109375" style="243" customWidth="1"/>
    <col min="13847" max="13847" width="3.28515625" style="243" customWidth="1"/>
    <col min="13848" max="13848" width="1.85546875" style="243" customWidth="1"/>
    <col min="13849" max="13849" width="5.28515625" style="243" customWidth="1"/>
    <col min="13850" max="13850" width="0.7109375" style="243" customWidth="1"/>
    <col min="13851" max="13851" width="2.85546875" style="243" customWidth="1"/>
    <col min="13852" max="13852" width="1.85546875" style="243" customWidth="1"/>
    <col min="13853" max="13853" width="6.140625" style="243" customWidth="1"/>
    <col min="13854" max="13854" width="0.7109375" style="243" customWidth="1"/>
    <col min="13855" max="13855" width="3.28515625" style="243" customWidth="1"/>
    <col min="13856" max="13856" width="1.85546875" style="243" customWidth="1"/>
    <col min="13857" max="13857" width="5.42578125" style="243" customWidth="1"/>
    <col min="13858" max="13858" width="0.7109375" style="243" customWidth="1"/>
    <col min="13859" max="13859" width="3.140625" style="243" customWidth="1"/>
    <col min="13860" max="13860" width="1.85546875" style="243" customWidth="1"/>
    <col min="13861" max="13861" width="6" style="243" customWidth="1"/>
    <col min="13862" max="13862" width="0.7109375" style="243" customWidth="1"/>
    <col min="13863" max="13863" width="3.42578125" style="243" customWidth="1"/>
    <col min="13864" max="13864" width="1.85546875" style="243" customWidth="1"/>
    <col min="13865" max="13865" width="5.5703125" style="243" customWidth="1"/>
    <col min="13866" max="13866" width="0.7109375" style="243" customWidth="1"/>
    <col min="13867" max="13867" width="3.7109375" style="243" customWidth="1"/>
    <col min="13868" max="13868" width="1.85546875" style="243" customWidth="1"/>
    <col min="13869" max="13869" width="5.28515625" style="243" customWidth="1"/>
    <col min="13870" max="13870" width="0.7109375" style="243" customWidth="1"/>
    <col min="13871" max="13871" width="3.7109375" style="243" customWidth="1"/>
    <col min="13872" max="13872" width="1.85546875" style="243" customWidth="1"/>
    <col min="13873" max="13873" width="7.140625" style="243" customWidth="1"/>
    <col min="13874" max="13874" width="5.5703125" style="243" customWidth="1"/>
    <col min="13875" max="13875" width="2" style="243" customWidth="1"/>
    <col min="13876" max="13876" width="11.7109375" style="243" customWidth="1"/>
    <col min="13877" max="13877" width="6.28515625" style="243" customWidth="1"/>
    <col min="13878" max="13878" width="11.5703125" style="243" customWidth="1"/>
    <col min="13879" max="13879" width="14.140625" style="243" bestFit="1" customWidth="1"/>
    <col min="13880" max="13880" width="10.7109375" style="243"/>
    <col min="13881" max="13881" width="15.28515625" style="243" customWidth="1"/>
    <col min="13882" max="14082" width="10.7109375" style="243"/>
    <col min="14083" max="14083" width="2.7109375" style="243" customWidth="1"/>
    <col min="14084" max="14084" width="1.85546875" style="243" customWidth="1"/>
    <col min="14085" max="14085" width="5.140625" style="243" customWidth="1"/>
    <col min="14086" max="14086" width="0.7109375" style="243" customWidth="1"/>
    <col min="14087" max="14087" width="4" style="243" bestFit="1" customWidth="1"/>
    <col min="14088" max="14088" width="1.7109375" style="243" customWidth="1"/>
    <col min="14089" max="14089" width="7" style="243" bestFit="1" customWidth="1"/>
    <col min="14090" max="14090" width="0.7109375" style="243" customWidth="1"/>
    <col min="14091" max="14091" width="4" style="243" bestFit="1" customWidth="1"/>
    <col min="14092" max="14092" width="1.85546875" style="243" customWidth="1"/>
    <col min="14093" max="14093" width="5.42578125" style="243" customWidth="1"/>
    <col min="14094" max="14094" width="0.7109375" style="243" customWidth="1"/>
    <col min="14095" max="14095" width="4" style="243" bestFit="1" customWidth="1"/>
    <col min="14096" max="14096" width="1.85546875" style="243" customWidth="1"/>
    <col min="14097" max="14097" width="5.7109375" style="243" customWidth="1"/>
    <col min="14098" max="14098" width="0.7109375" style="243" customWidth="1"/>
    <col min="14099" max="14099" width="2.7109375" style="243" customWidth="1"/>
    <col min="14100" max="14100" width="1.85546875" style="243" customWidth="1"/>
    <col min="14101" max="14101" width="6" style="243" customWidth="1"/>
    <col min="14102" max="14102" width="0.7109375" style="243" customWidth="1"/>
    <col min="14103" max="14103" width="3.28515625" style="243" customWidth="1"/>
    <col min="14104" max="14104" width="1.85546875" style="243" customWidth="1"/>
    <col min="14105" max="14105" width="5.28515625" style="243" customWidth="1"/>
    <col min="14106" max="14106" width="0.7109375" style="243" customWidth="1"/>
    <col min="14107" max="14107" width="2.85546875" style="243" customWidth="1"/>
    <col min="14108" max="14108" width="1.85546875" style="243" customWidth="1"/>
    <col min="14109" max="14109" width="6.140625" style="243" customWidth="1"/>
    <col min="14110" max="14110" width="0.7109375" style="243" customWidth="1"/>
    <col min="14111" max="14111" width="3.28515625" style="243" customWidth="1"/>
    <col min="14112" max="14112" width="1.85546875" style="243" customWidth="1"/>
    <col min="14113" max="14113" width="5.42578125" style="243" customWidth="1"/>
    <col min="14114" max="14114" width="0.7109375" style="243" customWidth="1"/>
    <col min="14115" max="14115" width="3.140625" style="243" customWidth="1"/>
    <col min="14116" max="14116" width="1.85546875" style="243" customWidth="1"/>
    <col min="14117" max="14117" width="6" style="243" customWidth="1"/>
    <col min="14118" max="14118" width="0.7109375" style="243" customWidth="1"/>
    <col min="14119" max="14119" width="3.42578125" style="243" customWidth="1"/>
    <col min="14120" max="14120" width="1.85546875" style="243" customWidth="1"/>
    <col min="14121" max="14121" width="5.5703125" style="243" customWidth="1"/>
    <col min="14122" max="14122" width="0.7109375" style="243" customWidth="1"/>
    <col min="14123" max="14123" width="3.7109375" style="243" customWidth="1"/>
    <col min="14124" max="14124" width="1.85546875" style="243" customWidth="1"/>
    <col min="14125" max="14125" width="5.28515625" style="243" customWidth="1"/>
    <col min="14126" max="14126" width="0.7109375" style="243" customWidth="1"/>
    <col min="14127" max="14127" width="3.7109375" style="243" customWidth="1"/>
    <col min="14128" max="14128" width="1.85546875" style="243" customWidth="1"/>
    <col min="14129" max="14129" width="7.140625" style="243" customWidth="1"/>
    <col min="14130" max="14130" width="5.5703125" style="243" customWidth="1"/>
    <col min="14131" max="14131" width="2" style="243" customWidth="1"/>
    <col min="14132" max="14132" width="11.7109375" style="243" customWidth="1"/>
    <col min="14133" max="14133" width="6.28515625" style="243" customWidth="1"/>
    <col min="14134" max="14134" width="11.5703125" style="243" customWidth="1"/>
    <col min="14135" max="14135" width="14.140625" style="243" bestFit="1" customWidth="1"/>
    <col min="14136" max="14136" width="10.7109375" style="243"/>
    <col min="14137" max="14137" width="15.28515625" style="243" customWidth="1"/>
    <col min="14138" max="14338" width="10.7109375" style="243"/>
    <col min="14339" max="14339" width="2.7109375" style="243" customWidth="1"/>
    <col min="14340" max="14340" width="1.85546875" style="243" customWidth="1"/>
    <col min="14341" max="14341" width="5.140625" style="243" customWidth="1"/>
    <col min="14342" max="14342" width="0.7109375" style="243" customWidth="1"/>
    <col min="14343" max="14343" width="4" style="243" bestFit="1" customWidth="1"/>
    <col min="14344" max="14344" width="1.7109375" style="243" customWidth="1"/>
    <col min="14345" max="14345" width="7" style="243" bestFit="1" customWidth="1"/>
    <col min="14346" max="14346" width="0.7109375" style="243" customWidth="1"/>
    <col min="14347" max="14347" width="4" style="243" bestFit="1" customWidth="1"/>
    <col min="14348" max="14348" width="1.85546875" style="243" customWidth="1"/>
    <col min="14349" max="14349" width="5.42578125" style="243" customWidth="1"/>
    <col min="14350" max="14350" width="0.7109375" style="243" customWidth="1"/>
    <col min="14351" max="14351" width="4" style="243" bestFit="1" customWidth="1"/>
    <col min="14352" max="14352" width="1.85546875" style="243" customWidth="1"/>
    <col min="14353" max="14353" width="5.7109375" style="243" customWidth="1"/>
    <col min="14354" max="14354" width="0.7109375" style="243" customWidth="1"/>
    <col min="14355" max="14355" width="2.7109375" style="243" customWidth="1"/>
    <col min="14356" max="14356" width="1.85546875" style="243" customWidth="1"/>
    <col min="14357" max="14357" width="6" style="243" customWidth="1"/>
    <col min="14358" max="14358" width="0.7109375" style="243" customWidth="1"/>
    <col min="14359" max="14359" width="3.28515625" style="243" customWidth="1"/>
    <col min="14360" max="14360" width="1.85546875" style="243" customWidth="1"/>
    <col min="14361" max="14361" width="5.28515625" style="243" customWidth="1"/>
    <col min="14362" max="14362" width="0.7109375" style="243" customWidth="1"/>
    <col min="14363" max="14363" width="2.85546875" style="243" customWidth="1"/>
    <col min="14364" max="14364" width="1.85546875" style="243" customWidth="1"/>
    <col min="14365" max="14365" width="6.140625" style="243" customWidth="1"/>
    <col min="14366" max="14366" width="0.7109375" style="243" customWidth="1"/>
    <col min="14367" max="14367" width="3.28515625" style="243" customWidth="1"/>
    <col min="14368" max="14368" width="1.85546875" style="243" customWidth="1"/>
    <col min="14369" max="14369" width="5.42578125" style="243" customWidth="1"/>
    <col min="14370" max="14370" width="0.7109375" style="243" customWidth="1"/>
    <col min="14371" max="14371" width="3.140625" style="243" customWidth="1"/>
    <col min="14372" max="14372" width="1.85546875" style="243" customWidth="1"/>
    <col min="14373" max="14373" width="6" style="243" customWidth="1"/>
    <col min="14374" max="14374" width="0.7109375" style="243" customWidth="1"/>
    <col min="14375" max="14375" width="3.42578125" style="243" customWidth="1"/>
    <col min="14376" max="14376" width="1.85546875" style="243" customWidth="1"/>
    <col min="14377" max="14377" width="5.5703125" style="243" customWidth="1"/>
    <col min="14378" max="14378" width="0.7109375" style="243" customWidth="1"/>
    <col min="14379" max="14379" width="3.7109375" style="243" customWidth="1"/>
    <col min="14380" max="14380" width="1.85546875" style="243" customWidth="1"/>
    <col min="14381" max="14381" width="5.28515625" style="243" customWidth="1"/>
    <col min="14382" max="14382" width="0.7109375" style="243" customWidth="1"/>
    <col min="14383" max="14383" width="3.7109375" style="243" customWidth="1"/>
    <col min="14384" max="14384" width="1.85546875" style="243" customWidth="1"/>
    <col min="14385" max="14385" width="7.140625" style="243" customWidth="1"/>
    <col min="14386" max="14386" width="5.5703125" style="243" customWidth="1"/>
    <col min="14387" max="14387" width="2" style="243" customWidth="1"/>
    <col min="14388" max="14388" width="11.7109375" style="243" customWidth="1"/>
    <col min="14389" max="14389" width="6.28515625" style="243" customWidth="1"/>
    <col min="14390" max="14390" width="11.5703125" style="243" customWidth="1"/>
    <col min="14391" max="14391" width="14.140625" style="243" bestFit="1" customWidth="1"/>
    <col min="14392" max="14392" width="10.7109375" style="243"/>
    <col min="14393" max="14393" width="15.28515625" style="243" customWidth="1"/>
    <col min="14394" max="14594" width="10.7109375" style="243"/>
    <col min="14595" max="14595" width="2.7109375" style="243" customWidth="1"/>
    <col min="14596" max="14596" width="1.85546875" style="243" customWidth="1"/>
    <col min="14597" max="14597" width="5.140625" style="243" customWidth="1"/>
    <col min="14598" max="14598" width="0.7109375" style="243" customWidth="1"/>
    <col min="14599" max="14599" width="4" style="243" bestFit="1" customWidth="1"/>
    <col min="14600" max="14600" width="1.7109375" style="243" customWidth="1"/>
    <col min="14601" max="14601" width="7" style="243" bestFit="1" customWidth="1"/>
    <col min="14602" max="14602" width="0.7109375" style="243" customWidth="1"/>
    <col min="14603" max="14603" width="4" style="243" bestFit="1" customWidth="1"/>
    <col min="14604" max="14604" width="1.85546875" style="243" customWidth="1"/>
    <col min="14605" max="14605" width="5.42578125" style="243" customWidth="1"/>
    <col min="14606" max="14606" width="0.7109375" style="243" customWidth="1"/>
    <col min="14607" max="14607" width="4" style="243" bestFit="1" customWidth="1"/>
    <col min="14608" max="14608" width="1.85546875" style="243" customWidth="1"/>
    <col min="14609" max="14609" width="5.7109375" style="243" customWidth="1"/>
    <col min="14610" max="14610" width="0.7109375" style="243" customWidth="1"/>
    <col min="14611" max="14611" width="2.7109375" style="243" customWidth="1"/>
    <col min="14612" max="14612" width="1.85546875" style="243" customWidth="1"/>
    <col min="14613" max="14613" width="6" style="243" customWidth="1"/>
    <col min="14614" max="14614" width="0.7109375" style="243" customWidth="1"/>
    <col min="14615" max="14615" width="3.28515625" style="243" customWidth="1"/>
    <col min="14616" max="14616" width="1.85546875" style="243" customWidth="1"/>
    <col min="14617" max="14617" width="5.28515625" style="243" customWidth="1"/>
    <col min="14618" max="14618" width="0.7109375" style="243" customWidth="1"/>
    <col min="14619" max="14619" width="2.85546875" style="243" customWidth="1"/>
    <col min="14620" max="14620" width="1.85546875" style="243" customWidth="1"/>
    <col min="14621" max="14621" width="6.140625" style="243" customWidth="1"/>
    <col min="14622" max="14622" width="0.7109375" style="243" customWidth="1"/>
    <col min="14623" max="14623" width="3.28515625" style="243" customWidth="1"/>
    <col min="14624" max="14624" width="1.85546875" style="243" customWidth="1"/>
    <col min="14625" max="14625" width="5.42578125" style="243" customWidth="1"/>
    <col min="14626" max="14626" width="0.7109375" style="243" customWidth="1"/>
    <col min="14627" max="14627" width="3.140625" style="243" customWidth="1"/>
    <col min="14628" max="14628" width="1.85546875" style="243" customWidth="1"/>
    <col min="14629" max="14629" width="6" style="243" customWidth="1"/>
    <col min="14630" max="14630" width="0.7109375" style="243" customWidth="1"/>
    <col min="14631" max="14631" width="3.42578125" style="243" customWidth="1"/>
    <col min="14632" max="14632" width="1.85546875" style="243" customWidth="1"/>
    <col min="14633" max="14633" width="5.5703125" style="243" customWidth="1"/>
    <col min="14634" max="14634" width="0.7109375" style="243" customWidth="1"/>
    <col min="14635" max="14635" width="3.7109375" style="243" customWidth="1"/>
    <col min="14636" max="14636" width="1.85546875" style="243" customWidth="1"/>
    <col min="14637" max="14637" width="5.28515625" style="243" customWidth="1"/>
    <col min="14638" max="14638" width="0.7109375" style="243" customWidth="1"/>
    <col min="14639" max="14639" width="3.7109375" style="243" customWidth="1"/>
    <col min="14640" max="14640" width="1.85546875" style="243" customWidth="1"/>
    <col min="14641" max="14641" width="7.140625" style="243" customWidth="1"/>
    <col min="14642" max="14642" width="5.5703125" style="243" customWidth="1"/>
    <col min="14643" max="14643" width="2" style="243" customWidth="1"/>
    <col min="14644" max="14644" width="11.7109375" style="243" customWidth="1"/>
    <col min="14645" max="14645" width="6.28515625" style="243" customWidth="1"/>
    <col min="14646" max="14646" width="11.5703125" style="243" customWidth="1"/>
    <col min="14647" max="14647" width="14.140625" style="243" bestFit="1" customWidth="1"/>
    <col min="14648" max="14648" width="10.7109375" style="243"/>
    <col min="14649" max="14649" width="15.28515625" style="243" customWidth="1"/>
    <col min="14650" max="14850" width="10.7109375" style="243"/>
    <col min="14851" max="14851" width="2.7109375" style="243" customWidth="1"/>
    <col min="14852" max="14852" width="1.85546875" style="243" customWidth="1"/>
    <col min="14853" max="14853" width="5.140625" style="243" customWidth="1"/>
    <col min="14854" max="14854" width="0.7109375" style="243" customWidth="1"/>
    <col min="14855" max="14855" width="4" style="243" bestFit="1" customWidth="1"/>
    <col min="14856" max="14856" width="1.7109375" style="243" customWidth="1"/>
    <col min="14857" max="14857" width="7" style="243" bestFit="1" customWidth="1"/>
    <col min="14858" max="14858" width="0.7109375" style="243" customWidth="1"/>
    <col min="14859" max="14859" width="4" style="243" bestFit="1" customWidth="1"/>
    <col min="14860" max="14860" width="1.85546875" style="243" customWidth="1"/>
    <col min="14861" max="14861" width="5.42578125" style="243" customWidth="1"/>
    <col min="14862" max="14862" width="0.7109375" style="243" customWidth="1"/>
    <col min="14863" max="14863" width="4" style="243" bestFit="1" customWidth="1"/>
    <col min="14864" max="14864" width="1.85546875" style="243" customWidth="1"/>
    <col min="14865" max="14865" width="5.7109375" style="243" customWidth="1"/>
    <col min="14866" max="14866" width="0.7109375" style="243" customWidth="1"/>
    <col min="14867" max="14867" width="2.7109375" style="243" customWidth="1"/>
    <col min="14868" max="14868" width="1.85546875" style="243" customWidth="1"/>
    <col min="14869" max="14869" width="6" style="243" customWidth="1"/>
    <col min="14870" max="14870" width="0.7109375" style="243" customWidth="1"/>
    <col min="14871" max="14871" width="3.28515625" style="243" customWidth="1"/>
    <col min="14872" max="14872" width="1.85546875" style="243" customWidth="1"/>
    <col min="14873" max="14873" width="5.28515625" style="243" customWidth="1"/>
    <col min="14874" max="14874" width="0.7109375" style="243" customWidth="1"/>
    <col min="14875" max="14875" width="2.85546875" style="243" customWidth="1"/>
    <col min="14876" max="14876" width="1.85546875" style="243" customWidth="1"/>
    <col min="14877" max="14877" width="6.140625" style="243" customWidth="1"/>
    <col min="14878" max="14878" width="0.7109375" style="243" customWidth="1"/>
    <col min="14879" max="14879" width="3.28515625" style="243" customWidth="1"/>
    <col min="14880" max="14880" width="1.85546875" style="243" customWidth="1"/>
    <col min="14881" max="14881" width="5.42578125" style="243" customWidth="1"/>
    <col min="14882" max="14882" width="0.7109375" style="243" customWidth="1"/>
    <col min="14883" max="14883" width="3.140625" style="243" customWidth="1"/>
    <col min="14884" max="14884" width="1.85546875" style="243" customWidth="1"/>
    <col min="14885" max="14885" width="6" style="243" customWidth="1"/>
    <col min="14886" max="14886" width="0.7109375" style="243" customWidth="1"/>
    <col min="14887" max="14887" width="3.42578125" style="243" customWidth="1"/>
    <col min="14888" max="14888" width="1.85546875" style="243" customWidth="1"/>
    <col min="14889" max="14889" width="5.5703125" style="243" customWidth="1"/>
    <col min="14890" max="14890" width="0.7109375" style="243" customWidth="1"/>
    <col min="14891" max="14891" width="3.7109375" style="243" customWidth="1"/>
    <col min="14892" max="14892" width="1.85546875" style="243" customWidth="1"/>
    <col min="14893" max="14893" width="5.28515625" style="243" customWidth="1"/>
    <col min="14894" max="14894" width="0.7109375" style="243" customWidth="1"/>
    <col min="14895" max="14895" width="3.7109375" style="243" customWidth="1"/>
    <col min="14896" max="14896" width="1.85546875" style="243" customWidth="1"/>
    <col min="14897" max="14897" width="7.140625" style="243" customWidth="1"/>
    <col min="14898" max="14898" width="5.5703125" style="243" customWidth="1"/>
    <col min="14899" max="14899" width="2" style="243" customWidth="1"/>
    <col min="14900" max="14900" width="11.7109375" style="243" customWidth="1"/>
    <col min="14901" max="14901" width="6.28515625" style="243" customWidth="1"/>
    <col min="14902" max="14902" width="11.5703125" style="243" customWidth="1"/>
    <col min="14903" max="14903" width="14.140625" style="243" bestFit="1" customWidth="1"/>
    <col min="14904" max="14904" width="10.7109375" style="243"/>
    <col min="14905" max="14905" width="15.28515625" style="243" customWidth="1"/>
    <col min="14906" max="15106" width="10.7109375" style="243"/>
    <col min="15107" max="15107" width="2.7109375" style="243" customWidth="1"/>
    <col min="15108" max="15108" width="1.85546875" style="243" customWidth="1"/>
    <col min="15109" max="15109" width="5.140625" style="243" customWidth="1"/>
    <col min="15110" max="15110" width="0.7109375" style="243" customWidth="1"/>
    <col min="15111" max="15111" width="4" style="243" bestFit="1" customWidth="1"/>
    <col min="15112" max="15112" width="1.7109375" style="243" customWidth="1"/>
    <col min="15113" max="15113" width="7" style="243" bestFit="1" customWidth="1"/>
    <col min="15114" max="15114" width="0.7109375" style="243" customWidth="1"/>
    <col min="15115" max="15115" width="4" style="243" bestFit="1" customWidth="1"/>
    <col min="15116" max="15116" width="1.85546875" style="243" customWidth="1"/>
    <col min="15117" max="15117" width="5.42578125" style="243" customWidth="1"/>
    <col min="15118" max="15118" width="0.7109375" style="243" customWidth="1"/>
    <col min="15119" max="15119" width="4" style="243" bestFit="1" customWidth="1"/>
    <col min="15120" max="15120" width="1.85546875" style="243" customWidth="1"/>
    <col min="15121" max="15121" width="5.7109375" style="243" customWidth="1"/>
    <col min="15122" max="15122" width="0.7109375" style="243" customWidth="1"/>
    <col min="15123" max="15123" width="2.7109375" style="243" customWidth="1"/>
    <col min="15124" max="15124" width="1.85546875" style="243" customWidth="1"/>
    <col min="15125" max="15125" width="6" style="243" customWidth="1"/>
    <col min="15126" max="15126" width="0.7109375" style="243" customWidth="1"/>
    <col min="15127" max="15127" width="3.28515625" style="243" customWidth="1"/>
    <col min="15128" max="15128" width="1.85546875" style="243" customWidth="1"/>
    <col min="15129" max="15129" width="5.28515625" style="243" customWidth="1"/>
    <col min="15130" max="15130" width="0.7109375" style="243" customWidth="1"/>
    <col min="15131" max="15131" width="2.85546875" style="243" customWidth="1"/>
    <col min="15132" max="15132" width="1.85546875" style="243" customWidth="1"/>
    <col min="15133" max="15133" width="6.140625" style="243" customWidth="1"/>
    <col min="15134" max="15134" width="0.7109375" style="243" customWidth="1"/>
    <col min="15135" max="15135" width="3.28515625" style="243" customWidth="1"/>
    <col min="15136" max="15136" width="1.85546875" style="243" customWidth="1"/>
    <col min="15137" max="15137" width="5.42578125" style="243" customWidth="1"/>
    <col min="15138" max="15138" width="0.7109375" style="243" customWidth="1"/>
    <col min="15139" max="15139" width="3.140625" style="243" customWidth="1"/>
    <col min="15140" max="15140" width="1.85546875" style="243" customWidth="1"/>
    <col min="15141" max="15141" width="6" style="243" customWidth="1"/>
    <col min="15142" max="15142" width="0.7109375" style="243" customWidth="1"/>
    <col min="15143" max="15143" width="3.42578125" style="243" customWidth="1"/>
    <col min="15144" max="15144" width="1.85546875" style="243" customWidth="1"/>
    <col min="15145" max="15145" width="5.5703125" style="243" customWidth="1"/>
    <col min="15146" max="15146" width="0.7109375" style="243" customWidth="1"/>
    <col min="15147" max="15147" width="3.7109375" style="243" customWidth="1"/>
    <col min="15148" max="15148" width="1.85546875" style="243" customWidth="1"/>
    <col min="15149" max="15149" width="5.28515625" style="243" customWidth="1"/>
    <col min="15150" max="15150" width="0.7109375" style="243" customWidth="1"/>
    <col min="15151" max="15151" width="3.7109375" style="243" customWidth="1"/>
    <col min="15152" max="15152" width="1.85546875" style="243" customWidth="1"/>
    <col min="15153" max="15153" width="7.140625" style="243" customWidth="1"/>
    <col min="15154" max="15154" width="5.5703125" style="243" customWidth="1"/>
    <col min="15155" max="15155" width="2" style="243" customWidth="1"/>
    <col min="15156" max="15156" width="11.7109375" style="243" customWidth="1"/>
    <col min="15157" max="15157" width="6.28515625" style="243" customWidth="1"/>
    <col min="15158" max="15158" width="11.5703125" style="243" customWidth="1"/>
    <col min="15159" max="15159" width="14.140625" style="243" bestFit="1" customWidth="1"/>
    <col min="15160" max="15160" width="10.7109375" style="243"/>
    <col min="15161" max="15161" width="15.28515625" style="243" customWidth="1"/>
    <col min="15162" max="15362" width="10.7109375" style="243"/>
    <col min="15363" max="15363" width="2.7109375" style="243" customWidth="1"/>
    <col min="15364" max="15364" width="1.85546875" style="243" customWidth="1"/>
    <col min="15365" max="15365" width="5.140625" style="243" customWidth="1"/>
    <col min="15366" max="15366" width="0.7109375" style="243" customWidth="1"/>
    <col min="15367" max="15367" width="4" style="243" bestFit="1" customWidth="1"/>
    <col min="15368" max="15368" width="1.7109375" style="243" customWidth="1"/>
    <col min="15369" max="15369" width="7" style="243" bestFit="1" customWidth="1"/>
    <col min="15370" max="15370" width="0.7109375" style="243" customWidth="1"/>
    <col min="15371" max="15371" width="4" style="243" bestFit="1" customWidth="1"/>
    <col min="15372" max="15372" width="1.85546875" style="243" customWidth="1"/>
    <col min="15373" max="15373" width="5.42578125" style="243" customWidth="1"/>
    <col min="15374" max="15374" width="0.7109375" style="243" customWidth="1"/>
    <col min="15375" max="15375" width="4" style="243" bestFit="1" customWidth="1"/>
    <col min="15376" max="15376" width="1.85546875" style="243" customWidth="1"/>
    <col min="15377" max="15377" width="5.7109375" style="243" customWidth="1"/>
    <col min="15378" max="15378" width="0.7109375" style="243" customWidth="1"/>
    <col min="15379" max="15379" width="2.7109375" style="243" customWidth="1"/>
    <col min="15380" max="15380" width="1.85546875" style="243" customWidth="1"/>
    <col min="15381" max="15381" width="6" style="243" customWidth="1"/>
    <col min="15382" max="15382" width="0.7109375" style="243" customWidth="1"/>
    <col min="15383" max="15383" width="3.28515625" style="243" customWidth="1"/>
    <col min="15384" max="15384" width="1.85546875" style="243" customWidth="1"/>
    <col min="15385" max="15385" width="5.28515625" style="243" customWidth="1"/>
    <col min="15386" max="15386" width="0.7109375" style="243" customWidth="1"/>
    <col min="15387" max="15387" width="2.85546875" style="243" customWidth="1"/>
    <col min="15388" max="15388" width="1.85546875" style="243" customWidth="1"/>
    <col min="15389" max="15389" width="6.140625" style="243" customWidth="1"/>
    <col min="15390" max="15390" width="0.7109375" style="243" customWidth="1"/>
    <col min="15391" max="15391" width="3.28515625" style="243" customWidth="1"/>
    <col min="15392" max="15392" width="1.85546875" style="243" customWidth="1"/>
    <col min="15393" max="15393" width="5.42578125" style="243" customWidth="1"/>
    <col min="15394" max="15394" width="0.7109375" style="243" customWidth="1"/>
    <col min="15395" max="15395" width="3.140625" style="243" customWidth="1"/>
    <col min="15396" max="15396" width="1.85546875" style="243" customWidth="1"/>
    <col min="15397" max="15397" width="6" style="243" customWidth="1"/>
    <col min="15398" max="15398" width="0.7109375" style="243" customWidth="1"/>
    <col min="15399" max="15399" width="3.42578125" style="243" customWidth="1"/>
    <col min="15400" max="15400" width="1.85546875" style="243" customWidth="1"/>
    <col min="15401" max="15401" width="5.5703125" style="243" customWidth="1"/>
    <col min="15402" max="15402" width="0.7109375" style="243" customWidth="1"/>
    <col min="15403" max="15403" width="3.7109375" style="243" customWidth="1"/>
    <col min="15404" max="15404" width="1.85546875" style="243" customWidth="1"/>
    <col min="15405" max="15405" width="5.28515625" style="243" customWidth="1"/>
    <col min="15406" max="15406" width="0.7109375" style="243" customWidth="1"/>
    <col min="15407" max="15407" width="3.7109375" style="243" customWidth="1"/>
    <col min="15408" max="15408" width="1.85546875" style="243" customWidth="1"/>
    <col min="15409" max="15409" width="7.140625" style="243" customWidth="1"/>
    <col min="15410" max="15410" width="5.5703125" style="243" customWidth="1"/>
    <col min="15411" max="15411" width="2" style="243" customWidth="1"/>
    <col min="15412" max="15412" width="11.7109375" style="243" customWidth="1"/>
    <col min="15413" max="15413" width="6.28515625" style="243" customWidth="1"/>
    <col min="15414" max="15414" width="11.5703125" style="243" customWidth="1"/>
    <col min="15415" max="15415" width="14.140625" style="243" bestFit="1" customWidth="1"/>
    <col min="15416" max="15416" width="10.7109375" style="243"/>
    <col min="15417" max="15417" width="15.28515625" style="243" customWidth="1"/>
    <col min="15418" max="15618" width="10.7109375" style="243"/>
    <col min="15619" max="15619" width="2.7109375" style="243" customWidth="1"/>
    <col min="15620" max="15620" width="1.85546875" style="243" customWidth="1"/>
    <col min="15621" max="15621" width="5.140625" style="243" customWidth="1"/>
    <col min="15622" max="15622" width="0.7109375" style="243" customWidth="1"/>
    <col min="15623" max="15623" width="4" style="243" bestFit="1" customWidth="1"/>
    <col min="15624" max="15624" width="1.7109375" style="243" customWidth="1"/>
    <col min="15625" max="15625" width="7" style="243" bestFit="1" customWidth="1"/>
    <col min="15626" max="15626" width="0.7109375" style="243" customWidth="1"/>
    <col min="15627" max="15627" width="4" style="243" bestFit="1" customWidth="1"/>
    <col min="15628" max="15628" width="1.85546875" style="243" customWidth="1"/>
    <col min="15629" max="15629" width="5.42578125" style="243" customWidth="1"/>
    <col min="15630" max="15630" width="0.7109375" style="243" customWidth="1"/>
    <col min="15631" max="15631" width="4" style="243" bestFit="1" customWidth="1"/>
    <col min="15632" max="15632" width="1.85546875" style="243" customWidth="1"/>
    <col min="15633" max="15633" width="5.7109375" style="243" customWidth="1"/>
    <col min="15634" max="15634" width="0.7109375" style="243" customWidth="1"/>
    <col min="15635" max="15635" width="2.7109375" style="243" customWidth="1"/>
    <col min="15636" max="15636" width="1.85546875" style="243" customWidth="1"/>
    <col min="15637" max="15637" width="6" style="243" customWidth="1"/>
    <col min="15638" max="15638" width="0.7109375" style="243" customWidth="1"/>
    <col min="15639" max="15639" width="3.28515625" style="243" customWidth="1"/>
    <col min="15640" max="15640" width="1.85546875" style="243" customWidth="1"/>
    <col min="15641" max="15641" width="5.28515625" style="243" customWidth="1"/>
    <col min="15642" max="15642" width="0.7109375" style="243" customWidth="1"/>
    <col min="15643" max="15643" width="2.85546875" style="243" customWidth="1"/>
    <col min="15644" max="15644" width="1.85546875" style="243" customWidth="1"/>
    <col min="15645" max="15645" width="6.140625" style="243" customWidth="1"/>
    <col min="15646" max="15646" width="0.7109375" style="243" customWidth="1"/>
    <col min="15647" max="15647" width="3.28515625" style="243" customWidth="1"/>
    <col min="15648" max="15648" width="1.85546875" style="243" customWidth="1"/>
    <col min="15649" max="15649" width="5.42578125" style="243" customWidth="1"/>
    <col min="15650" max="15650" width="0.7109375" style="243" customWidth="1"/>
    <col min="15651" max="15651" width="3.140625" style="243" customWidth="1"/>
    <col min="15652" max="15652" width="1.85546875" style="243" customWidth="1"/>
    <col min="15653" max="15653" width="6" style="243" customWidth="1"/>
    <col min="15654" max="15654" width="0.7109375" style="243" customWidth="1"/>
    <col min="15655" max="15655" width="3.42578125" style="243" customWidth="1"/>
    <col min="15656" max="15656" width="1.85546875" style="243" customWidth="1"/>
    <col min="15657" max="15657" width="5.5703125" style="243" customWidth="1"/>
    <col min="15658" max="15658" width="0.7109375" style="243" customWidth="1"/>
    <col min="15659" max="15659" width="3.7109375" style="243" customWidth="1"/>
    <col min="15660" max="15660" width="1.85546875" style="243" customWidth="1"/>
    <col min="15661" max="15661" width="5.28515625" style="243" customWidth="1"/>
    <col min="15662" max="15662" width="0.7109375" style="243" customWidth="1"/>
    <col min="15663" max="15663" width="3.7109375" style="243" customWidth="1"/>
    <col min="15664" max="15664" width="1.85546875" style="243" customWidth="1"/>
    <col min="15665" max="15665" width="7.140625" style="243" customWidth="1"/>
    <col min="15666" max="15666" width="5.5703125" style="243" customWidth="1"/>
    <col min="15667" max="15667" width="2" style="243" customWidth="1"/>
    <col min="15668" max="15668" width="11.7109375" style="243" customWidth="1"/>
    <col min="15669" max="15669" width="6.28515625" style="243" customWidth="1"/>
    <col min="15670" max="15670" width="11.5703125" style="243" customWidth="1"/>
    <col min="15671" max="15671" width="14.140625" style="243" bestFit="1" customWidth="1"/>
    <col min="15672" max="15672" width="10.7109375" style="243"/>
    <col min="15673" max="15673" width="15.28515625" style="243" customWidth="1"/>
    <col min="15674" max="15874" width="10.7109375" style="243"/>
    <col min="15875" max="15875" width="2.7109375" style="243" customWidth="1"/>
    <col min="15876" max="15876" width="1.85546875" style="243" customWidth="1"/>
    <col min="15877" max="15877" width="5.140625" style="243" customWidth="1"/>
    <col min="15878" max="15878" width="0.7109375" style="243" customWidth="1"/>
    <col min="15879" max="15879" width="4" style="243" bestFit="1" customWidth="1"/>
    <col min="15880" max="15880" width="1.7109375" style="243" customWidth="1"/>
    <col min="15881" max="15881" width="7" style="243" bestFit="1" customWidth="1"/>
    <col min="15882" max="15882" width="0.7109375" style="243" customWidth="1"/>
    <col min="15883" max="15883" width="4" style="243" bestFit="1" customWidth="1"/>
    <col min="15884" max="15884" width="1.85546875" style="243" customWidth="1"/>
    <col min="15885" max="15885" width="5.42578125" style="243" customWidth="1"/>
    <col min="15886" max="15886" width="0.7109375" style="243" customWidth="1"/>
    <col min="15887" max="15887" width="4" style="243" bestFit="1" customWidth="1"/>
    <col min="15888" max="15888" width="1.85546875" style="243" customWidth="1"/>
    <col min="15889" max="15889" width="5.7109375" style="243" customWidth="1"/>
    <col min="15890" max="15890" width="0.7109375" style="243" customWidth="1"/>
    <col min="15891" max="15891" width="2.7109375" style="243" customWidth="1"/>
    <col min="15892" max="15892" width="1.85546875" style="243" customWidth="1"/>
    <col min="15893" max="15893" width="6" style="243" customWidth="1"/>
    <col min="15894" max="15894" width="0.7109375" style="243" customWidth="1"/>
    <col min="15895" max="15895" width="3.28515625" style="243" customWidth="1"/>
    <col min="15896" max="15896" width="1.85546875" style="243" customWidth="1"/>
    <col min="15897" max="15897" width="5.28515625" style="243" customWidth="1"/>
    <col min="15898" max="15898" width="0.7109375" style="243" customWidth="1"/>
    <col min="15899" max="15899" width="2.85546875" style="243" customWidth="1"/>
    <col min="15900" max="15900" width="1.85546875" style="243" customWidth="1"/>
    <col min="15901" max="15901" width="6.140625" style="243" customWidth="1"/>
    <col min="15902" max="15902" width="0.7109375" style="243" customWidth="1"/>
    <col min="15903" max="15903" width="3.28515625" style="243" customWidth="1"/>
    <col min="15904" max="15904" width="1.85546875" style="243" customWidth="1"/>
    <col min="15905" max="15905" width="5.42578125" style="243" customWidth="1"/>
    <col min="15906" max="15906" width="0.7109375" style="243" customWidth="1"/>
    <col min="15907" max="15907" width="3.140625" style="243" customWidth="1"/>
    <col min="15908" max="15908" width="1.85546875" style="243" customWidth="1"/>
    <col min="15909" max="15909" width="6" style="243" customWidth="1"/>
    <col min="15910" max="15910" width="0.7109375" style="243" customWidth="1"/>
    <col min="15911" max="15911" width="3.42578125" style="243" customWidth="1"/>
    <col min="15912" max="15912" width="1.85546875" style="243" customWidth="1"/>
    <col min="15913" max="15913" width="5.5703125" style="243" customWidth="1"/>
    <col min="15914" max="15914" width="0.7109375" style="243" customWidth="1"/>
    <col min="15915" max="15915" width="3.7109375" style="243" customWidth="1"/>
    <col min="15916" max="15916" width="1.85546875" style="243" customWidth="1"/>
    <col min="15917" max="15917" width="5.28515625" style="243" customWidth="1"/>
    <col min="15918" max="15918" width="0.7109375" style="243" customWidth="1"/>
    <col min="15919" max="15919" width="3.7109375" style="243" customWidth="1"/>
    <col min="15920" max="15920" width="1.85546875" style="243" customWidth="1"/>
    <col min="15921" max="15921" width="7.140625" style="243" customWidth="1"/>
    <col min="15922" max="15922" width="5.5703125" style="243" customWidth="1"/>
    <col min="15923" max="15923" width="2" style="243" customWidth="1"/>
    <col min="15924" max="15924" width="11.7109375" style="243" customWidth="1"/>
    <col min="15925" max="15925" width="6.28515625" style="243" customWidth="1"/>
    <col min="15926" max="15926" width="11.5703125" style="243" customWidth="1"/>
    <col min="15927" max="15927" width="14.140625" style="243" bestFit="1" customWidth="1"/>
    <col min="15928" max="15928" width="10.7109375" style="243"/>
    <col min="15929" max="15929" width="15.28515625" style="243" customWidth="1"/>
    <col min="15930" max="16130" width="10.7109375" style="243"/>
    <col min="16131" max="16131" width="2.7109375" style="243" customWidth="1"/>
    <col min="16132" max="16132" width="1.85546875" style="243" customWidth="1"/>
    <col min="16133" max="16133" width="5.140625" style="243" customWidth="1"/>
    <col min="16134" max="16134" width="0.7109375" style="243" customWidth="1"/>
    <col min="16135" max="16135" width="4" style="243" bestFit="1" customWidth="1"/>
    <col min="16136" max="16136" width="1.7109375" style="243" customWidth="1"/>
    <col min="16137" max="16137" width="7" style="243" bestFit="1" customWidth="1"/>
    <col min="16138" max="16138" width="0.7109375" style="243" customWidth="1"/>
    <col min="16139" max="16139" width="4" style="243" bestFit="1" customWidth="1"/>
    <col min="16140" max="16140" width="1.85546875" style="243" customWidth="1"/>
    <col min="16141" max="16141" width="5.42578125" style="243" customWidth="1"/>
    <col min="16142" max="16142" width="0.7109375" style="243" customWidth="1"/>
    <col min="16143" max="16143" width="4" style="243" bestFit="1" customWidth="1"/>
    <col min="16144" max="16144" width="1.85546875" style="243" customWidth="1"/>
    <col min="16145" max="16145" width="5.7109375" style="243" customWidth="1"/>
    <col min="16146" max="16146" width="0.7109375" style="243" customWidth="1"/>
    <col min="16147" max="16147" width="2.7109375" style="243" customWidth="1"/>
    <col min="16148" max="16148" width="1.85546875" style="243" customWidth="1"/>
    <col min="16149" max="16149" width="6" style="243" customWidth="1"/>
    <col min="16150" max="16150" width="0.7109375" style="243" customWidth="1"/>
    <col min="16151" max="16151" width="3.28515625" style="243" customWidth="1"/>
    <col min="16152" max="16152" width="1.85546875" style="243" customWidth="1"/>
    <col min="16153" max="16153" width="5.28515625" style="243" customWidth="1"/>
    <col min="16154" max="16154" width="0.7109375" style="243" customWidth="1"/>
    <col min="16155" max="16155" width="2.85546875" style="243" customWidth="1"/>
    <col min="16156" max="16156" width="1.85546875" style="243" customWidth="1"/>
    <col min="16157" max="16157" width="6.140625" style="243" customWidth="1"/>
    <col min="16158" max="16158" width="0.7109375" style="243" customWidth="1"/>
    <col min="16159" max="16159" width="3.28515625" style="243" customWidth="1"/>
    <col min="16160" max="16160" width="1.85546875" style="243" customWidth="1"/>
    <col min="16161" max="16161" width="5.42578125" style="243" customWidth="1"/>
    <col min="16162" max="16162" width="0.7109375" style="243" customWidth="1"/>
    <col min="16163" max="16163" width="3.140625" style="243" customWidth="1"/>
    <col min="16164" max="16164" width="1.85546875" style="243" customWidth="1"/>
    <col min="16165" max="16165" width="6" style="243" customWidth="1"/>
    <col min="16166" max="16166" width="0.7109375" style="243" customWidth="1"/>
    <col min="16167" max="16167" width="3.42578125" style="243" customWidth="1"/>
    <col min="16168" max="16168" width="1.85546875" style="243" customWidth="1"/>
    <col min="16169" max="16169" width="5.5703125" style="243" customWidth="1"/>
    <col min="16170" max="16170" width="0.7109375" style="243" customWidth="1"/>
    <col min="16171" max="16171" width="3.7109375" style="243" customWidth="1"/>
    <col min="16172" max="16172" width="1.85546875" style="243" customWidth="1"/>
    <col min="16173" max="16173" width="5.28515625" style="243" customWidth="1"/>
    <col min="16174" max="16174" width="0.7109375" style="243" customWidth="1"/>
    <col min="16175" max="16175" width="3.7109375" style="243" customWidth="1"/>
    <col min="16176" max="16176" width="1.85546875" style="243" customWidth="1"/>
    <col min="16177" max="16177" width="7.140625" style="243" customWidth="1"/>
    <col min="16178" max="16178" width="5.5703125" style="243" customWidth="1"/>
    <col min="16179" max="16179" width="2" style="243" customWidth="1"/>
    <col min="16180" max="16180" width="11.7109375" style="243" customWidth="1"/>
    <col min="16181" max="16181" width="6.28515625" style="243" customWidth="1"/>
    <col min="16182" max="16182" width="11.5703125" style="243" customWidth="1"/>
    <col min="16183" max="16183" width="14.140625" style="243" bestFit="1" customWidth="1"/>
    <col min="16184" max="16184" width="10.7109375" style="243"/>
    <col min="16185" max="16185" width="15.28515625" style="243" customWidth="1"/>
    <col min="16186" max="16384" width="10.7109375" style="243"/>
  </cols>
  <sheetData>
    <row r="1" spans="1:62" ht="9.75" customHeight="1">
      <c r="A1" s="240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</row>
    <row r="2" spans="1:62" ht="15.75" customHeight="1" thickBot="1">
      <c r="A2" s="240"/>
      <c r="C2" s="244"/>
      <c r="D2" s="245" t="s">
        <v>0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2"/>
      <c r="BF2" s="242"/>
      <c r="BG2" s="242"/>
      <c r="BH2" s="242"/>
      <c r="BI2" s="242"/>
      <c r="BJ2" s="242"/>
    </row>
    <row r="3" spans="1:62" ht="16.5" customHeight="1">
      <c r="A3" s="388" t="s">
        <v>1</v>
      </c>
      <c r="B3" s="246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406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247"/>
      <c r="BB3" s="242"/>
      <c r="BC3" s="242"/>
      <c r="BD3" s="242"/>
      <c r="BE3" s="242"/>
      <c r="BF3" s="242"/>
      <c r="BG3" s="242"/>
      <c r="BH3" s="242"/>
      <c r="BI3" s="242"/>
      <c r="BJ3" s="242"/>
    </row>
    <row r="4" spans="1:62" ht="9.75" customHeight="1" thickBot="1">
      <c r="A4" s="388"/>
      <c r="B4" s="246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2"/>
      <c r="AM4" s="408" t="s">
        <v>86</v>
      </c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409"/>
      <c r="AY4" s="409"/>
      <c r="AZ4" s="409"/>
      <c r="BA4" s="247"/>
      <c r="BB4" s="242"/>
      <c r="BC4" s="242"/>
      <c r="BD4" s="242"/>
      <c r="BE4" s="242"/>
      <c r="BF4" s="242"/>
      <c r="BG4" s="242"/>
      <c r="BH4" s="242"/>
      <c r="BI4" s="242"/>
      <c r="BJ4" s="242"/>
    </row>
    <row r="5" spans="1:62" s="254" customFormat="1" ht="60.75" customHeight="1" thickBot="1">
      <c r="A5" s="388"/>
      <c r="B5" s="246"/>
      <c r="C5" s="249"/>
      <c r="D5" s="410" t="s">
        <v>3</v>
      </c>
      <c r="E5" s="411"/>
      <c r="F5" s="411"/>
      <c r="G5" s="411"/>
      <c r="H5" s="411"/>
      <c r="I5" s="412"/>
      <c r="J5" s="412"/>
      <c r="K5" s="412"/>
      <c r="L5" s="412"/>
      <c r="M5" s="412"/>
      <c r="N5" s="412"/>
      <c r="O5" s="412"/>
      <c r="P5" s="413"/>
      <c r="Q5" s="410" t="s">
        <v>5</v>
      </c>
      <c r="R5" s="411"/>
      <c r="S5" s="411"/>
      <c r="T5" s="411"/>
      <c r="U5" s="411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3"/>
      <c r="AL5" s="250"/>
      <c r="AM5" s="414" t="s">
        <v>87</v>
      </c>
      <c r="AN5" s="385"/>
      <c r="AO5" s="385"/>
      <c r="AP5" s="385"/>
      <c r="AQ5" s="415">
        <v>51</v>
      </c>
      <c r="AR5" s="416"/>
      <c r="AS5" s="384" t="s">
        <v>8</v>
      </c>
      <c r="AT5" s="385"/>
      <c r="AU5" s="385"/>
      <c r="AV5" s="385"/>
      <c r="AW5" s="251">
        <v>1820</v>
      </c>
      <c r="AX5" s="384" t="s">
        <v>9</v>
      </c>
      <c r="AY5" s="385"/>
      <c r="AZ5" s="252">
        <v>1477</v>
      </c>
      <c r="BA5" s="386"/>
      <c r="BB5" s="387"/>
      <c r="BC5" s="387"/>
      <c r="BD5" s="387"/>
      <c r="BE5" s="253"/>
      <c r="BF5" s="253"/>
      <c r="BG5" s="253"/>
      <c r="BH5" s="253"/>
      <c r="BI5" s="253"/>
      <c r="BJ5" s="253"/>
    </row>
    <row r="6" spans="1:62" s="254" customFormat="1" ht="26.25" customHeight="1">
      <c r="A6" s="388"/>
      <c r="B6" s="246"/>
      <c r="C6" s="249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3"/>
      <c r="AM6" s="253"/>
      <c r="AN6" s="253"/>
      <c r="AO6" s="253"/>
      <c r="AP6" s="253"/>
      <c r="AQ6" s="257"/>
      <c r="AR6" s="257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</row>
    <row r="7" spans="1:62" s="261" customFormat="1" ht="15.75" customHeight="1">
      <c r="A7" s="258"/>
      <c r="B7" s="259"/>
      <c r="C7" s="244"/>
      <c r="D7" s="245" t="s">
        <v>10</v>
      </c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60"/>
      <c r="BF7" s="260"/>
      <c r="BG7" s="260"/>
      <c r="BH7" s="260"/>
      <c r="BI7" s="260"/>
      <c r="BJ7" s="260"/>
    </row>
    <row r="8" spans="1:62" s="261" customFormat="1" ht="15.75" customHeight="1" thickBot="1">
      <c r="A8" s="388" t="s">
        <v>11</v>
      </c>
      <c r="B8" s="246"/>
      <c r="C8" s="260"/>
      <c r="D8" s="262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</row>
    <row r="9" spans="1:62" s="254" customFormat="1" ht="39" customHeight="1" thickBot="1">
      <c r="A9" s="388"/>
      <c r="B9" s="246"/>
      <c r="C9" s="263"/>
      <c r="D9" s="389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1"/>
      <c r="P9" s="391"/>
      <c r="Q9" s="392"/>
      <c r="R9" s="264"/>
      <c r="S9" s="264"/>
      <c r="T9" s="264"/>
      <c r="U9" s="264"/>
      <c r="V9" s="264"/>
      <c r="W9" s="264"/>
      <c r="X9" s="264"/>
      <c r="Y9" s="264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</row>
    <row r="10" spans="1:62" ht="24.95" customHeight="1">
      <c r="A10" s="388"/>
      <c r="B10" s="246"/>
      <c r="C10" s="242"/>
      <c r="D10" s="265" t="s">
        <v>88</v>
      </c>
      <c r="E10" s="393" t="s">
        <v>13</v>
      </c>
      <c r="F10" s="394"/>
      <c r="G10" s="394"/>
      <c r="H10" s="394"/>
      <c r="I10" s="394"/>
      <c r="J10" s="394"/>
      <c r="K10" s="394"/>
      <c r="L10" s="394"/>
      <c r="M10" s="394"/>
      <c r="N10" s="394"/>
      <c r="O10" s="660"/>
      <c r="P10" s="661"/>
      <c r="Q10" s="662"/>
      <c r="R10" s="242"/>
      <c r="S10" s="266"/>
      <c r="T10" s="267"/>
      <c r="U10" s="242"/>
      <c r="V10" s="242"/>
      <c r="W10" s="268" t="s">
        <v>89</v>
      </c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</row>
    <row r="11" spans="1:62" ht="24.95" customHeight="1" thickBot="1">
      <c r="A11" s="388"/>
      <c r="B11" s="246"/>
      <c r="C11" s="242"/>
      <c r="D11" s="269" t="s">
        <v>90</v>
      </c>
      <c r="E11" s="398" t="s">
        <v>16</v>
      </c>
      <c r="F11" s="399"/>
      <c r="G11" s="399"/>
      <c r="H11" s="399"/>
      <c r="I11" s="399"/>
      <c r="J11" s="399"/>
      <c r="K11" s="399"/>
      <c r="L11" s="399"/>
      <c r="M11" s="399"/>
      <c r="N11" s="400"/>
      <c r="O11" s="401">
        <f>O10*52</f>
        <v>0</v>
      </c>
      <c r="P11" s="402"/>
      <c r="Q11" s="403"/>
      <c r="R11" s="242"/>
      <c r="S11" s="266"/>
      <c r="T11" s="270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</row>
    <row r="12" spans="1:62" ht="34.5" customHeight="1">
      <c r="A12" s="388"/>
      <c r="B12" s="246"/>
      <c r="C12" s="242"/>
      <c r="D12" s="271" t="s">
        <v>91</v>
      </c>
      <c r="E12" s="404" t="s">
        <v>17</v>
      </c>
      <c r="F12" s="405"/>
      <c r="G12" s="405"/>
      <c r="H12" s="405"/>
      <c r="I12" s="405"/>
      <c r="J12" s="405"/>
      <c r="K12" s="405"/>
      <c r="L12" s="405"/>
      <c r="M12" s="405"/>
      <c r="N12" s="405"/>
      <c r="O12" s="660"/>
      <c r="P12" s="661"/>
      <c r="Q12" s="662"/>
      <c r="R12" s="242"/>
      <c r="S12" s="266"/>
      <c r="T12" s="267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</row>
    <row r="13" spans="1:62" ht="24.95" customHeight="1" thickBot="1">
      <c r="A13" s="388"/>
      <c r="B13" s="246"/>
      <c r="C13" s="242"/>
      <c r="D13" s="272" t="s">
        <v>91</v>
      </c>
      <c r="E13" s="417" t="s">
        <v>16</v>
      </c>
      <c r="F13" s="418"/>
      <c r="G13" s="418"/>
      <c r="H13" s="418"/>
      <c r="I13" s="418"/>
      <c r="J13" s="418"/>
      <c r="K13" s="418"/>
      <c r="L13" s="418"/>
      <c r="M13" s="418"/>
      <c r="N13" s="419"/>
      <c r="O13" s="420">
        <f>O12*12</f>
        <v>0</v>
      </c>
      <c r="P13" s="421"/>
      <c r="Q13" s="422"/>
      <c r="R13" s="242"/>
      <c r="S13" s="266"/>
      <c r="T13" s="267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</row>
    <row r="14" spans="1:62" ht="38.25" customHeight="1" thickBot="1">
      <c r="A14" s="388"/>
      <c r="B14" s="246"/>
      <c r="C14" s="242"/>
      <c r="D14" s="423" t="s">
        <v>92</v>
      </c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426">
        <f>(O11+O13)/1820*Q94</f>
        <v>0</v>
      </c>
      <c r="P14" s="427"/>
      <c r="Q14" s="428"/>
      <c r="R14" s="242"/>
      <c r="S14" s="266"/>
      <c r="T14" s="267"/>
      <c r="U14" s="242"/>
      <c r="V14" s="242"/>
      <c r="W14" s="242"/>
      <c r="X14" s="273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</row>
    <row r="15" spans="1:62" ht="15.75" customHeight="1">
      <c r="A15" s="388"/>
      <c r="B15" s="246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</row>
    <row r="16" spans="1:62" ht="15.75" customHeight="1">
      <c r="A16" s="27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</row>
    <row r="17" spans="1:62" ht="15.75" customHeight="1">
      <c r="A17" s="240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</row>
    <row r="18" spans="1:62" s="261" customFormat="1" ht="15.75" customHeight="1">
      <c r="A18" s="258"/>
      <c r="B18" s="259"/>
      <c r="C18" s="244"/>
      <c r="D18" s="245" t="s">
        <v>19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60"/>
      <c r="BF18" s="260"/>
      <c r="BG18" s="260"/>
      <c r="BH18" s="260"/>
      <c r="BI18" s="260"/>
      <c r="BJ18" s="260"/>
    </row>
    <row r="19" spans="1:62" ht="15.75" customHeight="1" thickBot="1">
      <c r="A19" s="388" t="s">
        <v>11</v>
      </c>
      <c r="B19" s="246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</row>
    <row r="20" spans="1:62" s="261" customFormat="1" ht="15.75" customHeight="1">
      <c r="A20" s="388"/>
      <c r="B20" s="246"/>
      <c r="C20" s="260"/>
      <c r="D20" s="260"/>
      <c r="E20" s="260"/>
      <c r="F20" s="260"/>
      <c r="G20" s="429" t="s">
        <v>21</v>
      </c>
      <c r="H20" s="430"/>
      <c r="I20" s="431"/>
      <c r="J20" s="276"/>
      <c r="K20" s="429" t="s">
        <v>22</v>
      </c>
      <c r="L20" s="430"/>
      <c r="M20" s="431"/>
      <c r="N20" s="260"/>
      <c r="O20" s="429" t="s">
        <v>23</v>
      </c>
      <c r="P20" s="430"/>
      <c r="Q20" s="431"/>
      <c r="R20" s="260"/>
      <c r="S20" s="429" t="s">
        <v>24</v>
      </c>
      <c r="T20" s="430"/>
      <c r="U20" s="431"/>
      <c r="V20" s="260"/>
      <c r="W20" s="429" t="s">
        <v>25</v>
      </c>
      <c r="X20" s="430"/>
      <c r="Y20" s="431"/>
      <c r="Z20" s="260"/>
      <c r="AA20" s="429" t="s">
        <v>26</v>
      </c>
      <c r="AB20" s="430"/>
      <c r="AC20" s="431"/>
      <c r="AD20" s="260"/>
      <c r="AE20" s="429" t="s">
        <v>27</v>
      </c>
      <c r="AF20" s="430"/>
      <c r="AG20" s="431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 t="s">
        <v>93</v>
      </c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</row>
    <row r="21" spans="1:62" ht="15.75" customHeight="1">
      <c r="A21" s="388"/>
      <c r="B21" s="246"/>
      <c r="C21" s="242"/>
      <c r="D21" s="242"/>
      <c r="E21" s="242"/>
      <c r="F21" s="242"/>
      <c r="G21" s="277"/>
      <c r="H21" s="278"/>
      <c r="I21" s="279"/>
      <c r="K21" s="277"/>
      <c r="L21" s="278"/>
      <c r="M21" s="279"/>
      <c r="O21" s="277"/>
      <c r="P21" s="278"/>
      <c r="Q21" s="279"/>
      <c r="S21" s="277"/>
      <c r="T21" s="278"/>
      <c r="U21" s="279"/>
      <c r="W21" s="277"/>
      <c r="X21" s="278"/>
      <c r="Y21" s="279"/>
      <c r="AA21" s="277"/>
      <c r="AB21" s="278"/>
      <c r="AC21" s="279"/>
      <c r="AE21" s="277"/>
      <c r="AF21" s="278"/>
      <c r="AG21" s="279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</row>
    <row r="22" spans="1:62" ht="15.75" customHeight="1">
      <c r="A22" s="388"/>
      <c r="B22" s="246"/>
      <c r="C22" s="242"/>
      <c r="D22" s="242"/>
      <c r="E22" s="242"/>
      <c r="F22" s="242"/>
      <c r="G22" s="280"/>
      <c r="H22" s="281"/>
      <c r="I22" s="282"/>
      <c r="K22" s="280"/>
      <c r="L22" s="281"/>
      <c r="M22" s="282"/>
      <c r="O22" s="280"/>
      <c r="P22" s="281"/>
      <c r="Q22" s="282"/>
      <c r="S22" s="280"/>
      <c r="T22" s="281"/>
      <c r="U22" s="282"/>
      <c r="W22" s="280"/>
      <c r="X22" s="281"/>
      <c r="Y22" s="282"/>
      <c r="AA22" s="280"/>
      <c r="AB22" s="281"/>
      <c r="AC22" s="282"/>
      <c r="AE22" s="280"/>
      <c r="AF22" s="281"/>
      <c r="AG22" s="28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</row>
    <row r="23" spans="1:62" ht="15.75" customHeight="1">
      <c r="A23" s="388"/>
      <c r="B23" s="246"/>
      <c r="C23" s="242"/>
      <c r="D23" s="242"/>
      <c r="E23" s="242"/>
      <c r="F23" s="242"/>
      <c r="G23" s="435">
        <v>0</v>
      </c>
      <c r="H23" s="436"/>
      <c r="I23" s="437"/>
      <c r="K23" s="435">
        <v>0</v>
      </c>
      <c r="L23" s="436"/>
      <c r="M23" s="437"/>
      <c r="O23" s="435">
        <v>0</v>
      </c>
      <c r="P23" s="436"/>
      <c r="Q23" s="437"/>
      <c r="S23" s="435">
        <v>0</v>
      </c>
      <c r="T23" s="436"/>
      <c r="U23" s="437"/>
      <c r="W23" s="435">
        <v>0</v>
      </c>
      <c r="X23" s="436"/>
      <c r="Y23" s="437"/>
      <c r="AA23" s="435">
        <v>0</v>
      </c>
      <c r="AB23" s="436"/>
      <c r="AC23" s="437"/>
      <c r="AE23" s="435">
        <v>0</v>
      </c>
      <c r="AF23" s="436"/>
      <c r="AG23" s="437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2"/>
      <c r="BJ23" s="242"/>
    </row>
    <row r="24" spans="1:62" ht="15.75" customHeight="1">
      <c r="A24" s="388"/>
      <c r="B24" s="246"/>
      <c r="C24" s="242"/>
      <c r="D24" s="242"/>
      <c r="E24" s="242"/>
      <c r="F24" s="242"/>
      <c r="G24" s="435">
        <v>0</v>
      </c>
      <c r="H24" s="436"/>
      <c r="I24" s="437"/>
      <c r="K24" s="435">
        <v>0</v>
      </c>
      <c r="L24" s="436"/>
      <c r="M24" s="437"/>
      <c r="O24" s="435">
        <v>0</v>
      </c>
      <c r="P24" s="436"/>
      <c r="Q24" s="437"/>
      <c r="S24" s="435">
        <v>0</v>
      </c>
      <c r="T24" s="436"/>
      <c r="U24" s="437"/>
      <c r="W24" s="435">
        <v>0</v>
      </c>
      <c r="X24" s="436"/>
      <c r="Y24" s="437"/>
      <c r="AA24" s="435">
        <v>0</v>
      </c>
      <c r="AB24" s="436"/>
      <c r="AC24" s="437"/>
      <c r="AE24" s="435">
        <v>0</v>
      </c>
      <c r="AF24" s="436"/>
      <c r="AG24" s="437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</row>
    <row r="25" spans="1:62" ht="15.75" customHeight="1">
      <c r="A25" s="388"/>
      <c r="B25" s="246"/>
      <c r="C25" s="242"/>
      <c r="D25" s="242"/>
      <c r="E25" s="242"/>
      <c r="F25" s="242"/>
      <c r="G25" s="432">
        <f>(G24-G23)*24</f>
        <v>0</v>
      </c>
      <c r="H25" s="433"/>
      <c r="I25" s="434"/>
      <c r="J25" s="79"/>
      <c r="K25" s="432">
        <f>(K24-K23)*24</f>
        <v>0</v>
      </c>
      <c r="L25" s="433"/>
      <c r="M25" s="434"/>
      <c r="N25" s="79"/>
      <c r="O25" s="432">
        <f>(O24-O23)*24</f>
        <v>0</v>
      </c>
      <c r="P25" s="433"/>
      <c r="Q25" s="434"/>
      <c r="R25" s="79"/>
      <c r="S25" s="432">
        <f>(S24-S23)*24</f>
        <v>0</v>
      </c>
      <c r="T25" s="433"/>
      <c r="U25" s="434"/>
      <c r="V25" s="79"/>
      <c r="W25" s="432">
        <f>(W24-W23)*24</f>
        <v>0</v>
      </c>
      <c r="X25" s="433"/>
      <c r="Y25" s="434"/>
      <c r="Z25" s="79"/>
      <c r="AA25" s="432">
        <f>(AA24-AA23)*24</f>
        <v>0</v>
      </c>
      <c r="AB25" s="433"/>
      <c r="AC25" s="434"/>
      <c r="AD25" s="79"/>
      <c r="AE25" s="432">
        <f>(AE24-AE23)*24</f>
        <v>0</v>
      </c>
      <c r="AF25" s="433"/>
      <c r="AG25" s="434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</row>
    <row r="26" spans="1:62" ht="15.75" customHeight="1">
      <c r="A26" s="388"/>
      <c r="B26" s="246"/>
      <c r="C26" s="242"/>
      <c r="D26" s="242"/>
      <c r="E26" s="242"/>
      <c r="F26" s="242"/>
      <c r="G26" s="280"/>
      <c r="H26" s="281"/>
      <c r="I26" s="282"/>
      <c r="K26" s="280"/>
      <c r="L26" s="281"/>
      <c r="M26" s="282"/>
      <c r="O26" s="280"/>
      <c r="P26" s="281"/>
      <c r="Q26" s="282"/>
      <c r="S26" s="280"/>
      <c r="T26" s="281"/>
      <c r="U26" s="282"/>
      <c r="W26" s="280"/>
      <c r="X26" s="281"/>
      <c r="Y26" s="282"/>
      <c r="AA26" s="280"/>
      <c r="AB26" s="281"/>
      <c r="AC26" s="282"/>
      <c r="AE26" s="280"/>
      <c r="AF26" s="281"/>
      <c r="AG26" s="28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</row>
    <row r="27" spans="1:62" ht="15.75" customHeight="1">
      <c r="A27" s="388"/>
      <c r="B27" s="246"/>
      <c r="C27" s="242"/>
      <c r="D27" s="242"/>
      <c r="E27" s="242"/>
      <c r="F27" s="242"/>
      <c r="G27" s="435">
        <v>0</v>
      </c>
      <c r="H27" s="436"/>
      <c r="I27" s="437"/>
      <c r="K27" s="435">
        <v>0</v>
      </c>
      <c r="L27" s="436"/>
      <c r="M27" s="437"/>
      <c r="O27" s="435">
        <v>0</v>
      </c>
      <c r="P27" s="436"/>
      <c r="Q27" s="437"/>
      <c r="S27" s="435">
        <v>0</v>
      </c>
      <c r="T27" s="436"/>
      <c r="U27" s="437"/>
      <c r="W27" s="435">
        <v>0</v>
      </c>
      <c r="X27" s="436"/>
      <c r="Y27" s="437"/>
      <c r="AA27" s="435">
        <v>0</v>
      </c>
      <c r="AB27" s="436"/>
      <c r="AC27" s="437"/>
      <c r="AE27" s="435">
        <v>0</v>
      </c>
      <c r="AF27" s="436"/>
      <c r="AG27" s="437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ht="15.75" customHeight="1">
      <c r="A28" s="388"/>
      <c r="B28" s="246"/>
      <c r="C28" s="242"/>
      <c r="D28" s="242"/>
      <c r="E28" s="242"/>
      <c r="F28" s="242"/>
      <c r="G28" s="435">
        <v>0</v>
      </c>
      <c r="H28" s="436"/>
      <c r="I28" s="437"/>
      <c r="K28" s="435">
        <v>0</v>
      </c>
      <c r="L28" s="436"/>
      <c r="M28" s="437"/>
      <c r="O28" s="435">
        <v>0</v>
      </c>
      <c r="P28" s="436"/>
      <c r="Q28" s="437"/>
      <c r="S28" s="435">
        <v>0</v>
      </c>
      <c r="T28" s="436"/>
      <c r="U28" s="437"/>
      <c r="W28" s="435">
        <v>0</v>
      </c>
      <c r="X28" s="436"/>
      <c r="Y28" s="437"/>
      <c r="AA28" s="435">
        <v>0</v>
      </c>
      <c r="AB28" s="436"/>
      <c r="AC28" s="437"/>
      <c r="AE28" s="435">
        <v>0</v>
      </c>
      <c r="AF28" s="436"/>
      <c r="AG28" s="437"/>
      <c r="AH28" s="438" t="s">
        <v>28</v>
      </c>
      <c r="AI28" s="438"/>
      <c r="AJ28" s="438"/>
      <c r="AK28" s="283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</row>
    <row r="29" spans="1:62" ht="15.75" customHeight="1">
      <c r="A29" s="388"/>
      <c r="B29" s="246"/>
      <c r="C29" s="242"/>
      <c r="D29" s="242"/>
      <c r="E29" s="242"/>
      <c r="F29" s="242"/>
      <c r="G29" s="432">
        <f>(G28-G27)*24</f>
        <v>0</v>
      </c>
      <c r="H29" s="433"/>
      <c r="I29" s="434"/>
      <c r="J29" s="79"/>
      <c r="K29" s="432">
        <f>(K28-K27)*24</f>
        <v>0</v>
      </c>
      <c r="L29" s="433"/>
      <c r="M29" s="434"/>
      <c r="N29" s="79"/>
      <c r="O29" s="432">
        <f>(O28-O27)*24</f>
        <v>0</v>
      </c>
      <c r="P29" s="433"/>
      <c r="Q29" s="434"/>
      <c r="R29" s="79"/>
      <c r="S29" s="432">
        <f>(S28-S27)*24</f>
        <v>0</v>
      </c>
      <c r="T29" s="433"/>
      <c r="U29" s="434"/>
      <c r="V29" s="79"/>
      <c r="W29" s="432">
        <f>(W28-W27)*24</f>
        <v>0</v>
      </c>
      <c r="X29" s="433"/>
      <c r="Y29" s="434"/>
      <c r="Z29" s="79"/>
      <c r="AA29" s="432">
        <f>(AA28-AA27)*24</f>
        <v>0</v>
      </c>
      <c r="AB29" s="433"/>
      <c r="AC29" s="434"/>
      <c r="AD29" s="79"/>
      <c r="AE29" s="432">
        <f>(AE28-AE27)*24</f>
        <v>0</v>
      </c>
      <c r="AF29" s="433"/>
      <c r="AG29" s="434"/>
      <c r="AH29" s="197" t="s">
        <v>29</v>
      </c>
      <c r="AI29" s="197"/>
      <c r="AJ29" s="197"/>
      <c r="AK29" s="283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2"/>
      <c r="BJ29" s="242"/>
    </row>
    <row r="30" spans="1:62" ht="15.75" customHeight="1">
      <c r="A30" s="388"/>
      <c r="B30" s="246"/>
      <c r="C30" s="242"/>
      <c r="D30" s="242"/>
      <c r="E30" s="242" t="s">
        <v>28</v>
      </c>
      <c r="F30" s="242"/>
      <c r="G30" s="111"/>
      <c r="H30" s="112"/>
      <c r="I30" s="113"/>
      <c r="J30" s="7"/>
      <c r="K30" s="111"/>
      <c r="L30" s="112"/>
      <c r="M30" s="113"/>
      <c r="N30" s="7"/>
      <c r="O30" s="111"/>
      <c r="P30" s="112"/>
      <c r="Q30" s="113"/>
      <c r="R30" s="7"/>
      <c r="S30" s="111"/>
      <c r="T30" s="112"/>
      <c r="U30" s="113"/>
      <c r="V30" s="7"/>
      <c r="W30" s="111"/>
      <c r="X30" s="112"/>
      <c r="Y30" s="113"/>
      <c r="Z30" s="7"/>
      <c r="AA30" s="111"/>
      <c r="AB30" s="112"/>
      <c r="AC30" s="113"/>
      <c r="AD30" s="7"/>
      <c r="AE30" s="111"/>
      <c r="AF30" s="112"/>
      <c r="AG30" s="113"/>
      <c r="AH30" s="439"/>
      <c r="AI30" s="439"/>
      <c r="AJ30" s="439"/>
      <c r="AK30" s="283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  <c r="BH30" s="242"/>
      <c r="BI30" s="242"/>
      <c r="BJ30" s="242"/>
    </row>
    <row r="31" spans="1:62" ht="15.75" customHeight="1" thickBot="1">
      <c r="A31" s="388"/>
      <c r="B31" s="246"/>
      <c r="C31" s="242"/>
      <c r="D31" s="242"/>
      <c r="E31" s="242" t="s">
        <v>30</v>
      </c>
      <c r="F31" s="242"/>
      <c r="G31" s="114"/>
      <c r="H31" s="440">
        <f>(G29+G25)</f>
        <v>0</v>
      </c>
      <c r="I31" s="441"/>
      <c r="J31" s="20"/>
      <c r="K31" s="114"/>
      <c r="L31" s="440">
        <f>(K29+K25)</f>
        <v>0</v>
      </c>
      <c r="M31" s="441"/>
      <c r="N31" s="20"/>
      <c r="O31" s="114"/>
      <c r="P31" s="440">
        <f>(O29+O25)</f>
        <v>0</v>
      </c>
      <c r="Q31" s="441"/>
      <c r="R31" s="20"/>
      <c r="S31" s="114"/>
      <c r="T31" s="442">
        <f>(S29+S25)</f>
        <v>0</v>
      </c>
      <c r="U31" s="443"/>
      <c r="V31" s="20"/>
      <c r="W31" s="114"/>
      <c r="X31" s="440">
        <f>(W29+W25)</f>
        <v>0</v>
      </c>
      <c r="Y31" s="441"/>
      <c r="Z31" s="20"/>
      <c r="AA31" s="114"/>
      <c r="AB31" s="440">
        <f>(AA29+AA25)</f>
        <v>0</v>
      </c>
      <c r="AC31" s="441"/>
      <c r="AD31" s="7"/>
      <c r="AE31" s="114"/>
      <c r="AF31" s="440">
        <f>(AE29+AE25)</f>
        <v>0</v>
      </c>
      <c r="AG31" s="441"/>
      <c r="AH31" s="444">
        <f>H31+L31+P31+T31+X31+AB31+AF31</f>
        <v>0</v>
      </c>
      <c r="AI31" s="444"/>
      <c r="AJ31" s="444"/>
      <c r="AK31" s="283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</row>
    <row r="32" spans="1:62" ht="6" customHeight="1">
      <c r="A32" s="240"/>
      <c r="C32" s="242"/>
      <c r="D32" s="242"/>
      <c r="E32" s="284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</row>
    <row r="33" spans="1:66" s="288" customFormat="1" ht="15.75" customHeight="1">
      <c r="A33" s="240"/>
      <c r="B33" s="241"/>
      <c r="C33" s="285"/>
      <c r="D33" s="285"/>
      <c r="E33" s="286"/>
      <c r="F33" s="287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  <c r="BH33" s="285"/>
      <c r="BI33" s="285"/>
      <c r="BJ33" s="285"/>
    </row>
    <row r="34" spans="1:66" s="288" customFormat="1" ht="15.75" customHeight="1">
      <c r="A34" s="275"/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</row>
    <row r="35" spans="1:66" s="261" customFormat="1" ht="15" customHeight="1" thickBot="1">
      <c r="A35" s="258"/>
      <c r="B35" s="259"/>
      <c r="C35" s="289"/>
      <c r="D35" s="290" t="s">
        <v>31</v>
      </c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2"/>
      <c r="BB35" s="293"/>
      <c r="BC35" s="293"/>
      <c r="BD35" s="293"/>
      <c r="BE35" s="293"/>
      <c r="BF35" s="293"/>
      <c r="BG35" s="293"/>
      <c r="BH35" s="293"/>
      <c r="BI35" s="260"/>
      <c r="BJ35" s="260"/>
    </row>
    <row r="36" spans="1:66" ht="9.75" customHeight="1">
      <c r="A36" s="448" t="s">
        <v>1</v>
      </c>
      <c r="B36" s="294"/>
      <c r="C36" s="295"/>
      <c r="AZ36" s="449" t="s">
        <v>32</v>
      </c>
      <c r="BA36" s="450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</row>
    <row r="37" spans="1:66" s="299" customFormat="1" ht="14.1" customHeight="1">
      <c r="A37" s="448"/>
      <c r="B37" s="294"/>
      <c r="C37" s="296" t="s">
        <v>20</v>
      </c>
      <c r="D37" s="297"/>
      <c r="E37" s="297"/>
      <c r="F37" s="297"/>
      <c r="G37" s="451"/>
      <c r="H37" s="451"/>
      <c r="I37" s="451"/>
      <c r="J37" s="451"/>
      <c r="K37" s="451"/>
      <c r="L37" s="451"/>
      <c r="M37" s="451"/>
      <c r="N37" s="298"/>
      <c r="O37" s="451">
        <f>V5</f>
        <v>0</v>
      </c>
      <c r="P37" s="451"/>
      <c r="Q37" s="451"/>
      <c r="R37" s="451"/>
      <c r="S37" s="451"/>
      <c r="T37" s="451"/>
      <c r="U37" s="451"/>
      <c r="W37" s="300" t="s">
        <v>94</v>
      </c>
      <c r="AZ37" s="301" t="s">
        <v>34</v>
      </c>
      <c r="BA37" s="89">
        <f>H31</f>
        <v>0</v>
      </c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</row>
    <row r="38" spans="1:66" s="299" customFormat="1" ht="12" customHeight="1">
      <c r="A38" s="448"/>
      <c r="B38" s="294"/>
      <c r="C38" s="302" t="s">
        <v>95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AS38" s="304" t="s">
        <v>36</v>
      </c>
      <c r="AZ38" s="305" t="s">
        <v>37</v>
      </c>
      <c r="BA38" s="89">
        <f>L31</f>
        <v>0</v>
      </c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</row>
    <row r="39" spans="1:66" ht="8.1" customHeight="1">
      <c r="A39" s="448"/>
      <c r="B39" s="294"/>
      <c r="C39" s="295"/>
      <c r="AZ39" s="305" t="s">
        <v>38</v>
      </c>
      <c r="BA39" s="89">
        <f>P31</f>
        <v>0</v>
      </c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</row>
    <row r="40" spans="1:66" s="307" customFormat="1" ht="11.1" customHeight="1">
      <c r="A40" s="448"/>
      <c r="B40" s="294"/>
      <c r="C40" s="445">
        <v>46266</v>
      </c>
      <c r="D40" s="446"/>
      <c r="E40" s="447"/>
      <c r="F40" s="306"/>
      <c r="G40" s="445">
        <f>EDATE(C40,1)</f>
        <v>46296</v>
      </c>
      <c r="H40" s="446"/>
      <c r="I40" s="447"/>
      <c r="J40" s="306"/>
      <c r="K40" s="445">
        <f>EDATE(G40,1)</f>
        <v>46327</v>
      </c>
      <c r="L40" s="446"/>
      <c r="M40" s="447"/>
      <c r="N40" s="306"/>
      <c r="O40" s="445">
        <f>EDATE(K40,1)</f>
        <v>46357</v>
      </c>
      <c r="P40" s="446"/>
      <c r="Q40" s="447"/>
      <c r="R40" s="306"/>
      <c r="S40" s="445">
        <f>EDATE(O40,1)</f>
        <v>46388</v>
      </c>
      <c r="T40" s="446"/>
      <c r="U40" s="447"/>
      <c r="V40" s="306"/>
      <c r="W40" s="445">
        <f>EDATE(S40,1)</f>
        <v>46419</v>
      </c>
      <c r="X40" s="446"/>
      <c r="Y40" s="447"/>
      <c r="Z40" s="306"/>
      <c r="AA40" s="445">
        <f>EDATE(W40,1)</f>
        <v>46447</v>
      </c>
      <c r="AB40" s="446"/>
      <c r="AC40" s="447"/>
      <c r="AD40" s="306"/>
      <c r="AE40" s="445">
        <f>EDATE(AA40,1)</f>
        <v>46478</v>
      </c>
      <c r="AF40" s="446"/>
      <c r="AG40" s="447"/>
      <c r="AH40" s="306"/>
      <c r="AI40" s="445">
        <f>EDATE(AE40,1)</f>
        <v>46508</v>
      </c>
      <c r="AJ40" s="446"/>
      <c r="AK40" s="447"/>
      <c r="AL40" s="306"/>
      <c r="AM40" s="445">
        <f>EDATE(AI40,1)</f>
        <v>46539</v>
      </c>
      <c r="AN40" s="446"/>
      <c r="AO40" s="447"/>
      <c r="AP40" s="306"/>
      <c r="AQ40" s="445">
        <f>EDATE(AM40,1)</f>
        <v>46569</v>
      </c>
      <c r="AR40" s="446"/>
      <c r="AS40" s="447"/>
      <c r="AT40" s="306"/>
      <c r="AU40" s="445">
        <f>EDATE(AQ40,1)</f>
        <v>46600</v>
      </c>
      <c r="AV40" s="446"/>
      <c r="AW40" s="447"/>
      <c r="AZ40" s="305" t="s">
        <v>39</v>
      </c>
      <c r="BA40" s="89">
        <f>T31</f>
        <v>0</v>
      </c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</row>
    <row r="41" spans="1:66" s="310" customFormat="1" ht="11.1" customHeight="1">
      <c r="A41" s="448"/>
      <c r="B41" s="294"/>
      <c r="C41" s="452" t="s">
        <v>30</v>
      </c>
      <c r="D41" s="453"/>
      <c r="E41" s="308" t="s">
        <v>40</v>
      </c>
      <c r="F41" s="243"/>
      <c r="G41" s="452" t="s">
        <v>30</v>
      </c>
      <c r="H41" s="453"/>
      <c r="I41" s="308" t="s">
        <v>40</v>
      </c>
      <c r="J41" s="243"/>
      <c r="K41" s="452" t="s">
        <v>30</v>
      </c>
      <c r="L41" s="453"/>
      <c r="M41" s="308" t="s">
        <v>40</v>
      </c>
      <c r="N41" s="309"/>
      <c r="O41" s="452" t="s">
        <v>30</v>
      </c>
      <c r="P41" s="453"/>
      <c r="Q41" s="308" t="s">
        <v>40</v>
      </c>
      <c r="R41" s="309"/>
      <c r="S41" s="452" t="s">
        <v>30</v>
      </c>
      <c r="T41" s="453"/>
      <c r="U41" s="308" t="s">
        <v>40</v>
      </c>
      <c r="V41" s="309"/>
      <c r="W41" s="452" t="s">
        <v>30</v>
      </c>
      <c r="X41" s="453"/>
      <c r="Y41" s="308" t="s">
        <v>40</v>
      </c>
      <c r="Z41" s="309"/>
      <c r="AA41" s="452" t="s">
        <v>30</v>
      </c>
      <c r="AB41" s="453"/>
      <c r="AC41" s="308" t="s">
        <v>40</v>
      </c>
      <c r="AD41" s="309"/>
      <c r="AE41" s="452" t="s">
        <v>30</v>
      </c>
      <c r="AF41" s="453"/>
      <c r="AG41" s="308" t="s">
        <v>40</v>
      </c>
      <c r="AH41" s="309"/>
      <c r="AI41" s="452" t="s">
        <v>30</v>
      </c>
      <c r="AJ41" s="453"/>
      <c r="AK41" s="308" t="s">
        <v>40</v>
      </c>
      <c r="AL41" s="309"/>
      <c r="AM41" s="452" t="s">
        <v>30</v>
      </c>
      <c r="AN41" s="453"/>
      <c r="AO41" s="308" t="s">
        <v>40</v>
      </c>
      <c r="AP41" s="309"/>
      <c r="AQ41" s="452" t="s">
        <v>30</v>
      </c>
      <c r="AR41" s="453"/>
      <c r="AS41" s="308" t="s">
        <v>40</v>
      </c>
      <c r="AT41" s="309"/>
      <c r="AU41" s="452" t="s">
        <v>30</v>
      </c>
      <c r="AV41" s="453"/>
      <c r="AW41" s="308" t="s">
        <v>40</v>
      </c>
      <c r="AZ41" s="305" t="s">
        <v>41</v>
      </c>
      <c r="BA41" s="89">
        <f>X31</f>
        <v>0</v>
      </c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</row>
    <row r="42" spans="1:66" s="310" customFormat="1" ht="9.75" customHeight="1">
      <c r="A42" s="448"/>
      <c r="B42" s="294"/>
      <c r="C42" s="295"/>
      <c r="D42" s="243"/>
      <c r="E42" s="311"/>
      <c r="F42" s="243"/>
      <c r="G42" s="309"/>
      <c r="H42" s="309"/>
      <c r="I42" s="311"/>
      <c r="J42" s="243"/>
      <c r="K42" s="312"/>
      <c r="L42" s="299"/>
      <c r="M42" s="313"/>
      <c r="N42" s="243"/>
      <c r="O42" s="243"/>
      <c r="P42" s="243"/>
      <c r="Q42" s="311"/>
      <c r="R42" s="243"/>
      <c r="S42" s="243"/>
      <c r="T42" s="243"/>
      <c r="U42" s="313"/>
      <c r="V42" s="309"/>
      <c r="W42" s="309"/>
      <c r="X42" s="243"/>
      <c r="Y42" s="311"/>
      <c r="Z42" s="309"/>
      <c r="AA42" s="243"/>
      <c r="AB42" s="243"/>
      <c r="AC42" s="313"/>
      <c r="AD42" s="309"/>
      <c r="AE42" s="312"/>
      <c r="AF42" s="243"/>
      <c r="AG42" s="313"/>
      <c r="AH42" s="309"/>
      <c r="AI42" s="243"/>
      <c r="AJ42" s="243"/>
      <c r="AK42" s="313"/>
      <c r="AL42" s="243"/>
      <c r="AM42" s="243"/>
      <c r="AN42" s="243"/>
      <c r="AO42" s="311"/>
      <c r="AP42" s="243"/>
      <c r="AQ42" s="243"/>
      <c r="AR42" s="309"/>
      <c r="AS42" s="311"/>
      <c r="AT42" s="243"/>
      <c r="AU42" s="243"/>
      <c r="AV42" s="243"/>
      <c r="AW42" s="313"/>
      <c r="AX42" s="314"/>
      <c r="AZ42" s="305" t="s">
        <v>42</v>
      </c>
      <c r="BA42" s="89">
        <f>AB31</f>
        <v>0</v>
      </c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</row>
    <row r="43" spans="1:66" s="310" customFormat="1" ht="9.75" customHeight="1">
      <c r="A43" s="448"/>
      <c r="B43" s="312"/>
      <c r="C43" s="312">
        <v>1</v>
      </c>
      <c r="D43" s="315" t="s">
        <v>45</v>
      </c>
      <c r="E43" s="316">
        <f>IF(D43="lundi",$BA$37,IF(D43="mardi",$BA$38,IF(D43="mercredi",$BA$39,IF(D43="jeudi",$BA$40,IF(D43="vendredi",$BA$41,IF(D43="samedi",$BA$42,IF(D43="dimanche",$BA$43,0)))))))</f>
        <v>0</v>
      </c>
      <c r="F43" s="317"/>
      <c r="G43" s="312">
        <v>1</v>
      </c>
      <c r="H43" s="315" t="s">
        <v>43</v>
      </c>
      <c r="I43" s="316">
        <f>IF(H43="lundi",$BA$37,IF(H43="mardi",$BA$38,IF(H43="mercredi",$BA$39,IF(H43="jeudi",$BA$40,IF(H43="vendredi",$BA$41,IF(H43="samedi",$BA$42,IF(H43="dimanche",$BA$43,0)))))))</f>
        <v>0</v>
      </c>
      <c r="J43" s="243"/>
      <c r="K43" s="318">
        <v>1</v>
      </c>
      <c r="L43" s="315" t="s">
        <v>47</v>
      </c>
      <c r="M43" s="319" t="s">
        <v>46</v>
      </c>
      <c r="N43" s="243"/>
      <c r="O43" s="312">
        <v>1</v>
      </c>
      <c r="P43" s="320" t="s">
        <v>45</v>
      </c>
      <c r="Q43" s="316">
        <f>IF(P43="lundi",$BA$37,IF(P43="mardi",$BA$38,IF(P43="mercredi",$BA$39,IF(P43="jeudi",$BA$40,IF(P43="vendredi",$BA$41,IF(P43="samedi",$BA$42,IF(P43="dimanche",$BA$43,0)))))))</f>
        <v>0</v>
      </c>
      <c r="R43" s="243"/>
      <c r="S43" s="321">
        <v>1</v>
      </c>
      <c r="T43" s="320" t="s">
        <v>52</v>
      </c>
      <c r="U43" s="322" t="s">
        <v>46</v>
      </c>
      <c r="V43" s="243"/>
      <c r="W43" s="312">
        <v>1</v>
      </c>
      <c r="X43" s="320" t="s">
        <v>49</v>
      </c>
      <c r="Y43" s="316">
        <f t="shared" ref="Y43:Y70" si="0">IF(X43="lundi",$BA$37,IF(X43="mardi",$BA$38,IF(X43="mercredi",$BA$39,IF(X43="jeudi",$BA$40,IF(X43="vendredi",$BA$41,IF(X43="samedi",$BA$42,IF(X43="dimanche",$BA$43,0)))))))</f>
        <v>0</v>
      </c>
      <c r="Z43" s="312"/>
      <c r="AA43" s="312">
        <v>1</v>
      </c>
      <c r="AB43" s="320" t="s">
        <v>49</v>
      </c>
      <c r="AC43" s="316">
        <f t="shared" ref="AC43:AC73" si="1">IF(AB43="lundi",$BA$37,IF(AB43="mardi",$BA$38,IF(AB43="mercredi",$BA$39,IF(AB43="jeudi",$BA$40,IF(AB43="vendredi",$BA$41,IF(AB43="samedi",$BA$42,IF(AB43="dimanche",$BA$43,0)))))))</f>
        <v>0</v>
      </c>
      <c r="AD43" s="243"/>
      <c r="AE43" s="312">
        <v>1</v>
      </c>
      <c r="AF43" s="320" t="s">
        <v>43</v>
      </c>
      <c r="AG43" s="316">
        <f t="shared" ref="AG43:AG72" si="2">IF(AF43="lundi",$BA$37,IF(AF43="mardi",$BA$38,IF(AF43="mercredi",$BA$39,IF(AF43="jeudi",$BA$40,IF(AF43="vendredi",$BA$41,IF(AF43="samedi",$BA$42,IF(AF43="dimanche",$BA$43,0)))))))</f>
        <v>0</v>
      </c>
      <c r="AH43" s="243"/>
      <c r="AI43" s="321">
        <v>1</v>
      </c>
      <c r="AJ43" s="299" t="s">
        <v>44</v>
      </c>
      <c r="AK43" s="322" t="s">
        <v>46</v>
      </c>
      <c r="AL43" s="243"/>
      <c r="AM43" s="312">
        <v>1</v>
      </c>
      <c r="AN43" s="320" t="s">
        <v>45</v>
      </c>
      <c r="AO43" s="316">
        <f t="shared" ref="AO43:AO72" si="3">IF(AN43="lundi",$BA$37,IF(AN43="mardi",$BA$38,IF(AN43="mercredi",$BA$39,IF(AN43="jeudi",$BA$40,IF(AN43="vendredi",$BA$41,IF(AN43="samedi",$BA$42,IF(AN43="dimanche",$BA$43,0)))))))</f>
        <v>0</v>
      </c>
      <c r="AP43" s="243"/>
      <c r="AQ43" s="312">
        <v>1</v>
      </c>
      <c r="AR43" s="320" t="s">
        <v>43</v>
      </c>
      <c r="AS43" s="316">
        <f t="shared" ref="AS43:AS73" si="4">IF(AR43="lundi",$BA$37,IF(AR43="mardi",$BA$38,IF(AR43="mercredi",$BA$39,IF(AR43="jeudi",$BA$40,IF(AR43="vendredi",$BA$41,IF(AR43="samedi",$BA$42,IF(AR43="dimanche",$BA$43,0)))))))</f>
        <v>0</v>
      </c>
      <c r="AT43" s="243"/>
      <c r="AU43" s="323">
        <v>1</v>
      </c>
      <c r="AV43" s="320" t="s">
        <v>47</v>
      </c>
      <c r="AW43" s="316">
        <f t="shared" ref="AW43:AW73" si="5">IF(AV43="lundi",$BA$37,IF(AV43="mardi",$BA$38,IF(AV43="mercredi",$BA$39,IF(AV43="jeudi",$BA$40,IF(AV43="vendredi",$BA$41,IF(AV43="samedi",$BA$42,IF(AV43="dimanche",$BA$43,0)))))))</f>
        <v>0</v>
      </c>
      <c r="AX43" s="324"/>
      <c r="AZ43" s="305" t="s">
        <v>51</v>
      </c>
      <c r="BA43" s="89">
        <f>AF31</f>
        <v>0</v>
      </c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</row>
    <row r="44" spans="1:66" s="310" customFormat="1" ht="9.75" customHeight="1" thickBot="1">
      <c r="A44" s="448"/>
      <c r="B44" s="312"/>
      <c r="C44" s="312">
        <v>2</v>
      </c>
      <c r="D44" s="315" t="s">
        <v>48</v>
      </c>
      <c r="E44" s="316">
        <f t="shared" ref="E44:E72" si="6">IF(D44="lundi",$BA$37,IF(D44="mardi",$BA$38,IF(D44="mercredi",$BA$39,IF(D44="jeudi",$BA$40,IF(D44="vendredi",$BA$41,IF(D44="samedi",$BA$42,IF(D44="dimanche",$BA$43,0)))))))</f>
        <v>0</v>
      </c>
      <c r="F44" s="325"/>
      <c r="G44" s="312">
        <v>2</v>
      </c>
      <c r="H44" s="315" t="s">
        <v>52</v>
      </c>
      <c r="I44" s="316">
        <f t="shared" ref="I44:I73" si="7">IF(H44="lundi",$BA$37,IF(H44="mardi",$BA$38,IF(H44="mercredi",$BA$39,IF(H44="jeudi",$BA$40,IF(H44="vendredi",$BA$41,IF(H44="samedi",$BA$42,IF(H44="dimanche",$BA$43,0)))))))</f>
        <v>0</v>
      </c>
      <c r="J44" s="316"/>
      <c r="K44" s="312">
        <v>2</v>
      </c>
      <c r="L44" s="315" t="s">
        <v>49</v>
      </c>
      <c r="M44" s="316">
        <f>IF(L44="lundi",$BA$37,IF(L44="mardi",$BA$38,IF(L44="mercredi",$BA$39,IF(L44="jeudi",$BA$40,IF(L44="vendredi",$BA$41,IF(L44="samedi",$BA$42,IF(L44="dimanche",$BA$43,0)))))))</f>
        <v>0</v>
      </c>
      <c r="N44" s="243"/>
      <c r="O44" s="312">
        <v>2</v>
      </c>
      <c r="P44" s="320" t="s">
        <v>48</v>
      </c>
      <c r="Q44" s="316">
        <f>IF(P44="lundi",$BA$37,IF(P44="mardi",$BA$38,IF(P44="mercredi",$BA$39,IF(P44="jeudi",$BA$40,IF(P44="vendredi",$BA$41,IF(P44="samedi",$BA$42,IF(P44="dimanche",$BA$43,0)))))))</f>
        <v>0</v>
      </c>
      <c r="R44" s="243"/>
      <c r="S44" s="323">
        <v>2</v>
      </c>
      <c r="T44" s="320" t="s">
        <v>44</v>
      </c>
      <c r="U44" s="316">
        <f>IF(T44="lundi",$BA$37,IF(T44="mardi",$BA$38,IF(T44="mercredi",$BA$39,IF(T44="jeudi",$BA$40,IF(T44="vendredi",$BA$41,IF(T44="samedi",$BA$42,IF(T44="dimanche",$BA$43,0)))))))</f>
        <v>0</v>
      </c>
      <c r="V44" s="243"/>
      <c r="W44" s="312">
        <v>2</v>
      </c>
      <c r="X44" s="320" t="s">
        <v>45</v>
      </c>
      <c r="Y44" s="316">
        <f t="shared" si="0"/>
        <v>0</v>
      </c>
      <c r="Z44" s="312"/>
      <c r="AA44" s="312">
        <v>2</v>
      </c>
      <c r="AB44" s="320" t="s">
        <v>45</v>
      </c>
      <c r="AC44" s="316">
        <f t="shared" si="1"/>
        <v>0</v>
      </c>
      <c r="AD44" s="243"/>
      <c r="AE44" s="312">
        <v>2</v>
      </c>
      <c r="AF44" s="320" t="s">
        <v>52</v>
      </c>
      <c r="AG44" s="316">
        <f t="shared" si="2"/>
        <v>0</v>
      </c>
      <c r="AH44" s="243"/>
      <c r="AI44" s="312">
        <v>2</v>
      </c>
      <c r="AJ44" s="299" t="s">
        <v>47</v>
      </c>
      <c r="AK44" s="316">
        <f t="shared" ref="AK44:AK73" si="8">IF(AJ44="lundi",$BA$37,IF(AJ44="mardi",$BA$38,IF(AJ44="mercredi",$BA$39,IF(AJ44="jeudi",$BA$40,IF(AJ44="vendredi",$BA$41,IF(AJ44="samedi",$BA$42,IF(AJ44="dimanche",$BA$43,0)))))))</f>
        <v>0</v>
      </c>
      <c r="AL44" s="243"/>
      <c r="AM44" s="312">
        <v>2</v>
      </c>
      <c r="AN44" s="320" t="s">
        <v>48</v>
      </c>
      <c r="AO44" s="316">
        <f t="shared" si="3"/>
        <v>0</v>
      </c>
      <c r="AP44" s="243"/>
      <c r="AQ44" s="312">
        <v>2</v>
      </c>
      <c r="AR44" s="320" t="s">
        <v>52</v>
      </c>
      <c r="AS44" s="316">
        <f t="shared" si="4"/>
        <v>0</v>
      </c>
      <c r="AT44" s="243"/>
      <c r="AU44" s="323">
        <v>2</v>
      </c>
      <c r="AV44" s="320" t="s">
        <v>49</v>
      </c>
      <c r="AW44" s="316">
        <f t="shared" si="5"/>
        <v>0</v>
      </c>
      <c r="AX44" s="324"/>
      <c r="AZ44" s="326" t="s">
        <v>29</v>
      </c>
      <c r="BA44" s="161">
        <f>SUM(BA37:BA43)</f>
        <v>0</v>
      </c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</row>
    <row r="45" spans="1:66" s="310" customFormat="1" ht="9.75" customHeight="1">
      <c r="A45" s="448"/>
      <c r="B45" s="312"/>
      <c r="C45" s="312">
        <v>3</v>
      </c>
      <c r="D45" s="315" t="s">
        <v>43</v>
      </c>
      <c r="E45" s="316">
        <f t="shared" si="6"/>
        <v>0</v>
      </c>
      <c r="F45" s="243"/>
      <c r="G45" s="312">
        <v>3</v>
      </c>
      <c r="H45" s="315" t="s">
        <v>44</v>
      </c>
      <c r="I45" s="316">
        <f t="shared" si="7"/>
        <v>0</v>
      </c>
      <c r="J45" s="316"/>
      <c r="K45" s="312">
        <v>3</v>
      </c>
      <c r="L45" s="315" t="s">
        <v>45</v>
      </c>
      <c r="M45" s="316">
        <f t="shared" ref="M45:M72" si="9">IF(L45="lundi",$BA$37,IF(L45="mardi",$BA$38,IF(L45="mercredi",$BA$39,IF(L45="jeudi",$BA$40,IF(L45="vendredi",$BA$41,IF(L45="samedi",$BA$42,IF(L45="dimanche",$BA$43,0)))))))</f>
        <v>0</v>
      </c>
      <c r="N45" s="243"/>
      <c r="O45" s="312">
        <v>3</v>
      </c>
      <c r="P45" s="320" t="s">
        <v>43</v>
      </c>
      <c r="Q45" s="316">
        <f t="shared" ref="Q45:Q73" si="10">IF(P45="lundi",$BA$37,IF(P45="mardi",$BA$38,IF(P45="mercredi",$BA$39,IF(P45="jeudi",$BA$40,IF(P45="vendredi",$BA$41,IF(P45="samedi",$BA$42,IF(P45="dimanche",$BA$43,0)))))))</f>
        <v>0</v>
      </c>
      <c r="R45" s="243"/>
      <c r="S45" s="323">
        <v>3</v>
      </c>
      <c r="T45" s="320" t="s">
        <v>47</v>
      </c>
      <c r="U45" s="316">
        <f t="shared" ref="U45:U73" si="11">IF(T45="lundi",$BA$37,IF(T45="mardi",$BA$38,IF(T45="mercredi",$BA$39,IF(T45="jeudi",$BA$40,IF(T45="vendredi",$BA$41,IF(T45="samedi",$BA$42,IF(T45="dimanche",$BA$43,0)))))))</f>
        <v>0</v>
      </c>
      <c r="V45" s="243"/>
      <c r="W45" s="312">
        <v>3</v>
      </c>
      <c r="X45" s="320" t="s">
        <v>48</v>
      </c>
      <c r="Y45" s="316">
        <f t="shared" si="0"/>
        <v>0</v>
      </c>
      <c r="Z45" s="312"/>
      <c r="AA45" s="312">
        <v>3</v>
      </c>
      <c r="AB45" s="320" t="s">
        <v>48</v>
      </c>
      <c r="AC45" s="316">
        <f t="shared" si="1"/>
        <v>0</v>
      </c>
      <c r="AD45" s="243"/>
      <c r="AE45" s="312">
        <v>3</v>
      </c>
      <c r="AF45" s="320" t="s">
        <v>44</v>
      </c>
      <c r="AG45" s="316">
        <f t="shared" si="2"/>
        <v>0</v>
      </c>
      <c r="AH45" s="243"/>
      <c r="AI45" s="312">
        <v>3</v>
      </c>
      <c r="AJ45" s="299" t="s">
        <v>49</v>
      </c>
      <c r="AK45" s="316">
        <f t="shared" si="8"/>
        <v>0</v>
      </c>
      <c r="AL45" s="243"/>
      <c r="AM45" s="312">
        <v>3</v>
      </c>
      <c r="AN45" s="320" t="s">
        <v>43</v>
      </c>
      <c r="AO45" s="316">
        <f t="shared" si="3"/>
        <v>0</v>
      </c>
      <c r="AP45" s="327"/>
      <c r="AQ45" s="312">
        <v>3</v>
      </c>
      <c r="AR45" s="320" t="s">
        <v>44</v>
      </c>
      <c r="AS45" s="316">
        <f t="shared" si="4"/>
        <v>0</v>
      </c>
      <c r="AT45" s="243"/>
      <c r="AU45" s="323">
        <v>3</v>
      </c>
      <c r="AV45" s="320" t="s">
        <v>45</v>
      </c>
      <c r="AW45" s="316">
        <f t="shared" si="5"/>
        <v>0</v>
      </c>
      <c r="AX45" s="324"/>
      <c r="BA45" s="327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</row>
    <row r="46" spans="1:66" s="310" customFormat="1" ht="9.75" customHeight="1">
      <c r="A46" s="448"/>
      <c r="B46" s="294"/>
      <c r="C46" s="312">
        <v>4</v>
      </c>
      <c r="D46" s="315" t="s">
        <v>52</v>
      </c>
      <c r="E46" s="316">
        <f t="shared" si="6"/>
        <v>0</v>
      </c>
      <c r="F46" s="243"/>
      <c r="G46" s="312">
        <v>4</v>
      </c>
      <c r="H46" s="315" t="s">
        <v>47</v>
      </c>
      <c r="I46" s="316">
        <f t="shared" si="7"/>
        <v>0</v>
      </c>
      <c r="J46" s="316"/>
      <c r="K46" s="312">
        <v>4</v>
      </c>
      <c r="L46" s="315" t="s">
        <v>48</v>
      </c>
      <c r="M46" s="316">
        <f t="shared" si="9"/>
        <v>0</v>
      </c>
      <c r="N46" s="243"/>
      <c r="O46" s="312">
        <v>4</v>
      </c>
      <c r="P46" s="320" t="s">
        <v>52</v>
      </c>
      <c r="Q46" s="316">
        <f t="shared" si="10"/>
        <v>0</v>
      </c>
      <c r="R46" s="243"/>
      <c r="S46" s="312">
        <v>4</v>
      </c>
      <c r="T46" s="320" t="s">
        <v>49</v>
      </c>
      <c r="U46" s="316">
        <f t="shared" si="11"/>
        <v>0</v>
      </c>
      <c r="V46" s="243"/>
      <c r="W46" s="312">
        <v>4</v>
      </c>
      <c r="X46" s="320" t="s">
        <v>43</v>
      </c>
      <c r="Y46" s="316">
        <f t="shared" si="0"/>
        <v>0</v>
      </c>
      <c r="Z46" s="312"/>
      <c r="AA46" s="312">
        <v>4</v>
      </c>
      <c r="AB46" s="320" t="s">
        <v>43</v>
      </c>
      <c r="AC46" s="316">
        <f t="shared" si="1"/>
        <v>0</v>
      </c>
      <c r="AD46" s="243"/>
      <c r="AE46" s="312">
        <v>4</v>
      </c>
      <c r="AF46" s="320" t="s">
        <v>47</v>
      </c>
      <c r="AG46" s="316">
        <f t="shared" si="2"/>
        <v>0</v>
      </c>
      <c r="AH46" s="243"/>
      <c r="AI46" s="312">
        <v>4</v>
      </c>
      <c r="AJ46" s="299" t="s">
        <v>45</v>
      </c>
      <c r="AK46" s="316">
        <f t="shared" si="8"/>
        <v>0</v>
      </c>
      <c r="AL46" s="243"/>
      <c r="AM46" s="312">
        <v>4</v>
      </c>
      <c r="AN46" s="320" t="s">
        <v>52</v>
      </c>
      <c r="AO46" s="316">
        <f t="shared" si="3"/>
        <v>0</v>
      </c>
      <c r="AP46" s="243"/>
      <c r="AQ46" s="323">
        <v>4</v>
      </c>
      <c r="AR46" s="320" t="s">
        <v>47</v>
      </c>
      <c r="AS46" s="316">
        <f t="shared" si="4"/>
        <v>0</v>
      </c>
      <c r="AT46" s="243"/>
      <c r="AU46" s="323">
        <v>4</v>
      </c>
      <c r="AV46" s="320" t="s">
        <v>48</v>
      </c>
      <c r="AW46" s="316">
        <f t="shared" si="5"/>
        <v>0</v>
      </c>
      <c r="AX46" s="324"/>
      <c r="BA46" s="327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</row>
    <row r="47" spans="1:66" s="310" customFormat="1" ht="9.75" customHeight="1">
      <c r="A47" s="448"/>
      <c r="B47" s="294"/>
      <c r="C47" s="312">
        <v>5</v>
      </c>
      <c r="D47" s="315" t="s">
        <v>44</v>
      </c>
      <c r="E47" s="316">
        <f t="shared" si="6"/>
        <v>0</v>
      </c>
      <c r="F47" s="243"/>
      <c r="G47" s="312">
        <v>5</v>
      </c>
      <c r="H47" s="315" t="s">
        <v>49</v>
      </c>
      <c r="I47" s="316">
        <f t="shared" si="7"/>
        <v>0</v>
      </c>
      <c r="J47" s="316"/>
      <c r="K47" s="312">
        <v>5</v>
      </c>
      <c r="L47" s="315" t="s">
        <v>43</v>
      </c>
      <c r="M47" s="316">
        <f t="shared" si="9"/>
        <v>0</v>
      </c>
      <c r="N47" s="243"/>
      <c r="O47" s="312">
        <v>5</v>
      </c>
      <c r="P47" s="320" t="s">
        <v>44</v>
      </c>
      <c r="Q47" s="316">
        <f t="shared" si="10"/>
        <v>0</v>
      </c>
      <c r="R47" s="243"/>
      <c r="S47" s="312">
        <v>5</v>
      </c>
      <c r="T47" s="320" t="s">
        <v>45</v>
      </c>
      <c r="U47" s="316">
        <f t="shared" si="11"/>
        <v>0</v>
      </c>
      <c r="V47" s="243"/>
      <c r="W47" s="312">
        <v>5</v>
      </c>
      <c r="X47" s="320" t="s">
        <v>52</v>
      </c>
      <c r="Y47" s="316">
        <f t="shared" si="0"/>
        <v>0</v>
      </c>
      <c r="Z47" s="243"/>
      <c r="AA47" s="312">
        <v>5</v>
      </c>
      <c r="AB47" s="320" t="s">
        <v>52</v>
      </c>
      <c r="AC47" s="316">
        <f t="shared" si="1"/>
        <v>0</v>
      </c>
      <c r="AD47" s="243"/>
      <c r="AE47" s="312">
        <v>5</v>
      </c>
      <c r="AF47" s="320" t="s">
        <v>49</v>
      </c>
      <c r="AG47" s="316">
        <f t="shared" si="2"/>
        <v>0</v>
      </c>
      <c r="AH47" s="243"/>
      <c r="AI47" s="312">
        <v>5</v>
      </c>
      <c r="AJ47" s="299" t="s">
        <v>48</v>
      </c>
      <c r="AK47" s="316">
        <f t="shared" si="8"/>
        <v>0</v>
      </c>
      <c r="AL47" s="243"/>
      <c r="AM47" s="312">
        <v>5</v>
      </c>
      <c r="AN47" s="320" t="s">
        <v>44</v>
      </c>
      <c r="AO47" s="316">
        <f t="shared" si="3"/>
        <v>0</v>
      </c>
      <c r="AP47" s="243"/>
      <c r="AQ47" s="323">
        <v>5</v>
      </c>
      <c r="AR47" s="320" t="s">
        <v>49</v>
      </c>
      <c r="AS47" s="316">
        <f t="shared" si="4"/>
        <v>0</v>
      </c>
      <c r="AT47" s="243"/>
      <c r="AU47" s="323">
        <v>5</v>
      </c>
      <c r="AV47" s="320" t="s">
        <v>43</v>
      </c>
      <c r="AW47" s="316">
        <f t="shared" si="5"/>
        <v>0</v>
      </c>
      <c r="AX47" s="324"/>
      <c r="BA47" s="327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</row>
    <row r="48" spans="1:66" s="310" customFormat="1" ht="9.75" customHeight="1">
      <c r="A48" s="448"/>
      <c r="B48" s="294"/>
      <c r="C48" s="312">
        <v>6</v>
      </c>
      <c r="D48" s="315" t="s">
        <v>47</v>
      </c>
      <c r="E48" s="316">
        <f t="shared" si="6"/>
        <v>0</v>
      </c>
      <c r="F48" s="243"/>
      <c r="G48" s="312">
        <v>6</v>
      </c>
      <c r="H48" s="315" t="s">
        <v>45</v>
      </c>
      <c r="I48" s="316">
        <f t="shared" si="7"/>
        <v>0</v>
      </c>
      <c r="J48" s="316"/>
      <c r="K48" s="312">
        <v>6</v>
      </c>
      <c r="L48" s="315" t="s">
        <v>52</v>
      </c>
      <c r="M48" s="316">
        <f t="shared" si="9"/>
        <v>0</v>
      </c>
      <c r="N48" s="243"/>
      <c r="O48" s="312">
        <v>6</v>
      </c>
      <c r="P48" s="320" t="s">
        <v>47</v>
      </c>
      <c r="Q48" s="316">
        <f t="shared" si="10"/>
        <v>0</v>
      </c>
      <c r="R48" s="243"/>
      <c r="S48" s="312">
        <v>6</v>
      </c>
      <c r="T48" s="320" t="s">
        <v>48</v>
      </c>
      <c r="U48" s="316">
        <f t="shared" si="11"/>
        <v>0</v>
      </c>
      <c r="V48" s="243"/>
      <c r="W48" s="312">
        <v>6</v>
      </c>
      <c r="X48" s="320" t="s">
        <v>44</v>
      </c>
      <c r="Y48" s="316">
        <f t="shared" si="0"/>
        <v>0</v>
      </c>
      <c r="Z48" s="243"/>
      <c r="AA48" s="312">
        <v>6</v>
      </c>
      <c r="AB48" s="320" t="s">
        <v>44</v>
      </c>
      <c r="AC48" s="316">
        <f t="shared" si="1"/>
        <v>0</v>
      </c>
      <c r="AD48" s="243"/>
      <c r="AE48" s="312">
        <v>6</v>
      </c>
      <c r="AF48" s="320" t="s">
        <v>45</v>
      </c>
      <c r="AG48" s="316">
        <f t="shared" si="2"/>
        <v>0</v>
      </c>
      <c r="AH48" s="243"/>
      <c r="AI48" s="321">
        <v>6</v>
      </c>
      <c r="AJ48" s="299" t="s">
        <v>43</v>
      </c>
      <c r="AK48" s="322" t="s">
        <v>46</v>
      </c>
      <c r="AL48" s="243"/>
      <c r="AM48" s="312">
        <v>6</v>
      </c>
      <c r="AN48" s="320" t="s">
        <v>47</v>
      </c>
      <c r="AO48" s="316">
        <f t="shared" si="3"/>
        <v>0</v>
      </c>
      <c r="AP48" s="243"/>
      <c r="AQ48" s="323">
        <v>6</v>
      </c>
      <c r="AR48" s="320" t="s">
        <v>45</v>
      </c>
      <c r="AS48" s="316">
        <f t="shared" si="4"/>
        <v>0</v>
      </c>
      <c r="AT48" s="243"/>
      <c r="AU48" s="323">
        <v>6</v>
      </c>
      <c r="AV48" s="320" t="s">
        <v>52</v>
      </c>
      <c r="AW48" s="316">
        <f t="shared" si="5"/>
        <v>0</v>
      </c>
      <c r="AX48" s="324"/>
      <c r="BA48" s="327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</row>
    <row r="49" spans="1:66" s="310" customFormat="1" ht="9.75" customHeight="1">
      <c r="A49" s="448"/>
      <c r="B49" s="294"/>
      <c r="C49" s="312">
        <v>7</v>
      </c>
      <c r="D49" s="315" t="s">
        <v>49</v>
      </c>
      <c r="E49" s="316">
        <f t="shared" si="6"/>
        <v>0</v>
      </c>
      <c r="F49" s="243"/>
      <c r="G49" s="312">
        <v>7</v>
      </c>
      <c r="H49" s="315" t="s">
        <v>48</v>
      </c>
      <c r="I49" s="316">
        <f t="shared" si="7"/>
        <v>0</v>
      </c>
      <c r="J49" s="316"/>
      <c r="K49" s="312">
        <v>7</v>
      </c>
      <c r="L49" s="315" t="s">
        <v>44</v>
      </c>
      <c r="M49" s="316">
        <f t="shared" si="9"/>
        <v>0</v>
      </c>
      <c r="N49" s="243"/>
      <c r="O49" s="312">
        <v>7</v>
      </c>
      <c r="P49" s="320" t="s">
        <v>49</v>
      </c>
      <c r="Q49" s="316">
        <f t="shared" si="10"/>
        <v>0</v>
      </c>
      <c r="R49" s="243"/>
      <c r="S49" s="312">
        <v>7</v>
      </c>
      <c r="T49" s="320" t="s">
        <v>43</v>
      </c>
      <c r="U49" s="316">
        <f t="shared" si="11"/>
        <v>0</v>
      </c>
      <c r="V49" s="243"/>
      <c r="W49" s="312">
        <v>7</v>
      </c>
      <c r="X49" s="320" t="s">
        <v>47</v>
      </c>
      <c r="Y49" s="316">
        <f t="shared" si="0"/>
        <v>0</v>
      </c>
      <c r="Z49" s="243"/>
      <c r="AA49" s="312">
        <v>7</v>
      </c>
      <c r="AB49" s="320" t="s">
        <v>47</v>
      </c>
      <c r="AC49" s="316">
        <f t="shared" si="1"/>
        <v>0</v>
      </c>
      <c r="AD49" s="243"/>
      <c r="AE49" s="312">
        <v>7</v>
      </c>
      <c r="AF49" s="320" t="s">
        <v>48</v>
      </c>
      <c r="AG49" s="316">
        <f t="shared" si="2"/>
        <v>0</v>
      </c>
      <c r="AH49" s="243"/>
      <c r="AI49" s="323">
        <v>7</v>
      </c>
      <c r="AJ49" s="299" t="s">
        <v>52</v>
      </c>
      <c r="AK49" s="316">
        <f t="shared" ref="AK49" si="12">IF(AJ49="lundi",$BA$37,IF(AJ49="mardi",$BA$38,IF(AJ49="mercredi",$BA$39,IF(AJ49="jeudi",$BA$40,IF(AJ49="vendredi",$BA$41,IF(AJ49="samedi",$BA$42,IF(AJ49="dimanche",$BA$43,0)))))))</f>
        <v>0</v>
      </c>
      <c r="AL49" s="243"/>
      <c r="AM49" s="312">
        <v>7</v>
      </c>
      <c r="AN49" s="320" t="s">
        <v>49</v>
      </c>
      <c r="AO49" s="316">
        <f t="shared" si="3"/>
        <v>0</v>
      </c>
      <c r="AP49" s="243"/>
      <c r="AQ49" s="323">
        <v>7</v>
      </c>
      <c r="AR49" s="320" t="s">
        <v>48</v>
      </c>
      <c r="AS49" s="316">
        <f t="shared" si="4"/>
        <v>0</v>
      </c>
      <c r="AT49" s="243"/>
      <c r="AU49" s="323">
        <v>7</v>
      </c>
      <c r="AV49" s="320" t="s">
        <v>44</v>
      </c>
      <c r="AW49" s="316">
        <f t="shared" si="5"/>
        <v>0</v>
      </c>
      <c r="AX49" s="324"/>
      <c r="BA49" s="327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</row>
    <row r="50" spans="1:66" s="310" customFormat="1" ht="9.75" customHeight="1">
      <c r="A50" s="448"/>
      <c r="B50" s="294"/>
      <c r="C50" s="312">
        <v>8</v>
      </c>
      <c r="D50" s="315" t="s">
        <v>45</v>
      </c>
      <c r="E50" s="316">
        <f t="shared" si="6"/>
        <v>0</v>
      </c>
      <c r="F50" s="243"/>
      <c r="G50" s="312">
        <v>8</v>
      </c>
      <c r="H50" s="315" t="s">
        <v>43</v>
      </c>
      <c r="I50" s="316">
        <f t="shared" si="7"/>
        <v>0</v>
      </c>
      <c r="J50" s="316"/>
      <c r="K50" s="312">
        <v>8</v>
      </c>
      <c r="L50" s="315" t="s">
        <v>47</v>
      </c>
      <c r="M50" s="316">
        <f t="shared" si="9"/>
        <v>0</v>
      </c>
      <c r="N50" s="243"/>
      <c r="O50" s="312">
        <v>8</v>
      </c>
      <c r="P50" s="320" t="s">
        <v>45</v>
      </c>
      <c r="Q50" s="316">
        <f t="shared" si="10"/>
        <v>0</v>
      </c>
      <c r="R50" s="243"/>
      <c r="S50" s="312">
        <v>8</v>
      </c>
      <c r="T50" s="320" t="s">
        <v>52</v>
      </c>
      <c r="U50" s="316">
        <f t="shared" si="11"/>
        <v>0</v>
      </c>
      <c r="V50" s="243"/>
      <c r="W50" s="312">
        <v>8</v>
      </c>
      <c r="X50" s="320" t="s">
        <v>49</v>
      </c>
      <c r="Y50" s="316">
        <f t="shared" si="0"/>
        <v>0</v>
      </c>
      <c r="Z50" s="243"/>
      <c r="AA50" s="312">
        <v>8</v>
      </c>
      <c r="AB50" s="320" t="s">
        <v>49</v>
      </c>
      <c r="AC50" s="316">
        <f t="shared" si="1"/>
        <v>0</v>
      </c>
      <c r="AD50" s="243"/>
      <c r="AE50" s="312">
        <v>8</v>
      </c>
      <c r="AF50" s="320" t="s">
        <v>43</v>
      </c>
      <c r="AG50" s="316">
        <f t="shared" si="2"/>
        <v>0</v>
      </c>
      <c r="AH50" s="243"/>
      <c r="AI50" s="321">
        <v>8</v>
      </c>
      <c r="AJ50" s="299" t="s">
        <v>44</v>
      </c>
      <c r="AK50" s="322" t="s">
        <v>46</v>
      </c>
      <c r="AL50" s="243"/>
      <c r="AM50" s="312">
        <v>8</v>
      </c>
      <c r="AN50" s="320" t="s">
        <v>45</v>
      </c>
      <c r="AO50" s="316">
        <f t="shared" si="3"/>
        <v>0</v>
      </c>
      <c r="AP50" s="243"/>
      <c r="AQ50" s="323">
        <v>8</v>
      </c>
      <c r="AR50" s="320" t="s">
        <v>43</v>
      </c>
      <c r="AS50" s="316">
        <f t="shared" si="4"/>
        <v>0</v>
      </c>
      <c r="AT50" s="243"/>
      <c r="AU50" s="323">
        <v>8</v>
      </c>
      <c r="AV50" s="320" t="s">
        <v>47</v>
      </c>
      <c r="AW50" s="316">
        <f t="shared" si="5"/>
        <v>0</v>
      </c>
      <c r="AX50" s="324"/>
      <c r="BA50" s="327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</row>
    <row r="51" spans="1:66" s="310" customFormat="1" ht="9.75" customHeight="1">
      <c r="A51" s="448"/>
      <c r="B51" s="294"/>
      <c r="C51" s="312">
        <v>9</v>
      </c>
      <c r="D51" s="315" t="s">
        <v>48</v>
      </c>
      <c r="E51" s="316">
        <f t="shared" si="6"/>
        <v>0</v>
      </c>
      <c r="F51" s="243"/>
      <c r="G51" s="312">
        <v>9</v>
      </c>
      <c r="H51" s="315" t="s">
        <v>52</v>
      </c>
      <c r="I51" s="316">
        <f t="shared" si="7"/>
        <v>0</v>
      </c>
      <c r="J51" s="316"/>
      <c r="K51" s="312">
        <v>9</v>
      </c>
      <c r="L51" s="315" t="s">
        <v>49</v>
      </c>
      <c r="M51" s="316">
        <f t="shared" si="9"/>
        <v>0</v>
      </c>
      <c r="N51" s="243"/>
      <c r="O51" s="312">
        <v>9</v>
      </c>
      <c r="P51" s="320" t="s">
        <v>48</v>
      </c>
      <c r="Q51" s="316">
        <f t="shared" si="10"/>
        <v>0</v>
      </c>
      <c r="R51" s="243"/>
      <c r="S51" s="312">
        <v>9</v>
      </c>
      <c r="T51" s="320" t="s">
        <v>44</v>
      </c>
      <c r="U51" s="316">
        <f t="shared" si="11"/>
        <v>0</v>
      </c>
      <c r="V51" s="243"/>
      <c r="W51" s="312">
        <v>9</v>
      </c>
      <c r="X51" s="320" t="s">
        <v>45</v>
      </c>
      <c r="Y51" s="316">
        <f t="shared" si="0"/>
        <v>0</v>
      </c>
      <c r="Z51" s="243"/>
      <c r="AA51" s="312">
        <v>9</v>
      </c>
      <c r="AB51" s="320" t="s">
        <v>45</v>
      </c>
      <c r="AC51" s="316">
        <f t="shared" si="1"/>
        <v>0</v>
      </c>
      <c r="AD51" s="243"/>
      <c r="AE51" s="312">
        <v>9</v>
      </c>
      <c r="AF51" s="320" t="s">
        <v>52</v>
      </c>
      <c r="AG51" s="316">
        <f t="shared" si="2"/>
        <v>0</v>
      </c>
      <c r="AH51" s="243"/>
      <c r="AI51" s="312">
        <v>9</v>
      </c>
      <c r="AJ51" s="299" t="s">
        <v>47</v>
      </c>
      <c r="AK51" s="316">
        <f t="shared" si="8"/>
        <v>0</v>
      </c>
      <c r="AL51" s="243"/>
      <c r="AM51" s="312">
        <v>9</v>
      </c>
      <c r="AN51" s="320" t="s">
        <v>48</v>
      </c>
      <c r="AO51" s="316">
        <f t="shared" si="3"/>
        <v>0</v>
      </c>
      <c r="AP51" s="243"/>
      <c r="AQ51" s="323">
        <v>9</v>
      </c>
      <c r="AR51" s="320" t="s">
        <v>52</v>
      </c>
      <c r="AS51" s="316">
        <f t="shared" si="4"/>
        <v>0</v>
      </c>
      <c r="AT51" s="243"/>
      <c r="AU51" s="323">
        <v>9</v>
      </c>
      <c r="AV51" s="320" t="s">
        <v>49</v>
      </c>
      <c r="AW51" s="316">
        <f t="shared" si="5"/>
        <v>0</v>
      </c>
      <c r="AX51" s="324"/>
      <c r="BA51" s="327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</row>
    <row r="52" spans="1:66" s="310" customFormat="1" ht="9.75" customHeight="1">
      <c r="A52" s="448"/>
      <c r="B52" s="294"/>
      <c r="C52" s="312">
        <v>10</v>
      </c>
      <c r="D52" s="315" t="s">
        <v>43</v>
      </c>
      <c r="E52" s="316">
        <f t="shared" si="6"/>
        <v>0</v>
      </c>
      <c r="F52" s="243"/>
      <c r="G52" s="312">
        <v>10</v>
      </c>
      <c r="H52" s="315" t="s">
        <v>44</v>
      </c>
      <c r="I52" s="316">
        <f t="shared" si="7"/>
        <v>0</v>
      </c>
      <c r="J52" s="316"/>
      <c r="K52" s="312">
        <v>10</v>
      </c>
      <c r="L52" s="315" t="s">
        <v>45</v>
      </c>
      <c r="M52" s="316">
        <f t="shared" si="9"/>
        <v>0</v>
      </c>
      <c r="N52" s="243"/>
      <c r="O52" s="312">
        <v>10</v>
      </c>
      <c r="P52" s="320" t="s">
        <v>43</v>
      </c>
      <c r="Q52" s="316">
        <f t="shared" si="10"/>
        <v>0</v>
      </c>
      <c r="R52" s="243"/>
      <c r="S52" s="312">
        <v>10</v>
      </c>
      <c r="T52" s="320" t="s">
        <v>47</v>
      </c>
      <c r="U52" s="316">
        <f t="shared" si="11"/>
        <v>0</v>
      </c>
      <c r="V52" s="243"/>
      <c r="W52" s="312">
        <v>10</v>
      </c>
      <c r="X52" s="320" t="s">
        <v>48</v>
      </c>
      <c r="Y52" s="316">
        <f t="shared" si="0"/>
        <v>0</v>
      </c>
      <c r="Z52" s="243"/>
      <c r="AA52" s="312">
        <v>10</v>
      </c>
      <c r="AB52" s="320" t="s">
        <v>48</v>
      </c>
      <c r="AC52" s="316">
        <f t="shared" si="1"/>
        <v>0</v>
      </c>
      <c r="AD52" s="243"/>
      <c r="AE52" s="323">
        <v>10</v>
      </c>
      <c r="AF52" s="320" t="s">
        <v>44</v>
      </c>
      <c r="AG52" s="316">
        <f t="shared" si="2"/>
        <v>0</v>
      </c>
      <c r="AH52" s="328"/>
      <c r="AI52" s="312">
        <v>10</v>
      </c>
      <c r="AJ52" s="299" t="s">
        <v>49</v>
      </c>
      <c r="AK52" s="316">
        <f t="shared" si="8"/>
        <v>0</v>
      </c>
      <c r="AL52" s="243"/>
      <c r="AM52" s="312">
        <v>10</v>
      </c>
      <c r="AN52" s="320" t="s">
        <v>43</v>
      </c>
      <c r="AO52" s="316">
        <f t="shared" si="3"/>
        <v>0</v>
      </c>
      <c r="AP52" s="243"/>
      <c r="AQ52" s="323">
        <v>10</v>
      </c>
      <c r="AR52" s="320" t="s">
        <v>44</v>
      </c>
      <c r="AS52" s="316">
        <f t="shared" si="4"/>
        <v>0</v>
      </c>
      <c r="AT52" s="243"/>
      <c r="AU52" s="323">
        <v>10</v>
      </c>
      <c r="AV52" s="320" t="s">
        <v>45</v>
      </c>
      <c r="AW52" s="316">
        <f t="shared" si="5"/>
        <v>0</v>
      </c>
      <c r="AX52" s="324"/>
      <c r="BA52" s="327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</row>
    <row r="53" spans="1:66" s="310" customFormat="1" ht="9.75" customHeight="1">
      <c r="A53" s="448"/>
      <c r="B53" s="294"/>
      <c r="C53" s="312">
        <v>11</v>
      </c>
      <c r="D53" s="315" t="s">
        <v>52</v>
      </c>
      <c r="E53" s="316">
        <f t="shared" si="6"/>
        <v>0</v>
      </c>
      <c r="F53" s="243"/>
      <c r="G53" s="312">
        <v>11</v>
      </c>
      <c r="H53" s="315" t="s">
        <v>47</v>
      </c>
      <c r="I53" s="316">
        <f t="shared" si="7"/>
        <v>0</v>
      </c>
      <c r="J53" s="316"/>
      <c r="K53" s="318">
        <v>11</v>
      </c>
      <c r="L53" s="315" t="s">
        <v>48</v>
      </c>
      <c r="M53" s="322" t="s">
        <v>46</v>
      </c>
      <c r="N53" s="243"/>
      <c r="O53" s="312">
        <v>11</v>
      </c>
      <c r="P53" s="320" t="s">
        <v>52</v>
      </c>
      <c r="Q53" s="316">
        <f t="shared" si="10"/>
        <v>0</v>
      </c>
      <c r="R53" s="243"/>
      <c r="S53" s="312">
        <v>11</v>
      </c>
      <c r="T53" s="320" t="s">
        <v>49</v>
      </c>
      <c r="U53" s="316">
        <f t="shared" si="11"/>
        <v>0</v>
      </c>
      <c r="V53" s="243"/>
      <c r="W53" s="312">
        <v>11</v>
      </c>
      <c r="X53" s="320" t="s">
        <v>43</v>
      </c>
      <c r="Y53" s="316">
        <f t="shared" si="0"/>
        <v>0</v>
      </c>
      <c r="Z53" s="243"/>
      <c r="AA53" s="312">
        <v>11</v>
      </c>
      <c r="AB53" s="320" t="s">
        <v>43</v>
      </c>
      <c r="AC53" s="316">
        <f t="shared" si="1"/>
        <v>0</v>
      </c>
      <c r="AD53" s="243"/>
      <c r="AE53" s="323">
        <v>11</v>
      </c>
      <c r="AF53" s="320" t="s">
        <v>47</v>
      </c>
      <c r="AG53" s="316">
        <f t="shared" si="2"/>
        <v>0</v>
      </c>
      <c r="AH53" s="328"/>
      <c r="AI53" s="312">
        <v>11</v>
      </c>
      <c r="AJ53" s="299" t="s">
        <v>45</v>
      </c>
      <c r="AK53" s="316">
        <f t="shared" si="8"/>
        <v>0</v>
      </c>
      <c r="AL53" s="243"/>
      <c r="AM53" s="312">
        <v>11</v>
      </c>
      <c r="AN53" s="320" t="s">
        <v>52</v>
      </c>
      <c r="AO53" s="316">
        <f t="shared" si="3"/>
        <v>0</v>
      </c>
      <c r="AP53" s="243"/>
      <c r="AQ53" s="323">
        <v>11</v>
      </c>
      <c r="AR53" s="320" t="s">
        <v>47</v>
      </c>
      <c r="AS53" s="316">
        <f t="shared" si="4"/>
        <v>0</v>
      </c>
      <c r="AT53" s="243"/>
      <c r="AU53" s="323">
        <v>11</v>
      </c>
      <c r="AV53" s="320" t="s">
        <v>48</v>
      </c>
      <c r="AW53" s="316">
        <f t="shared" si="5"/>
        <v>0</v>
      </c>
      <c r="AX53" s="324"/>
      <c r="BA53" s="327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</row>
    <row r="54" spans="1:66" s="310" customFormat="1" ht="9.75" customHeight="1">
      <c r="A54" s="448"/>
      <c r="B54" s="294"/>
      <c r="C54" s="312">
        <v>12</v>
      </c>
      <c r="D54" s="315" t="s">
        <v>44</v>
      </c>
      <c r="E54" s="316">
        <f t="shared" si="6"/>
        <v>0</v>
      </c>
      <c r="F54" s="243"/>
      <c r="G54" s="312">
        <v>12</v>
      </c>
      <c r="H54" s="315" t="s">
        <v>49</v>
      </c>
      <c r="I54" s="316">
        <f t="shared" si="7"/>
        <v>0</v>
      </c>
      <c r="J54" s="316"/>
      <c r="K54" s="312">
        <v>12</v>
      </c>
      <c r="L54" s="315" t="s">
        <v>43</v>
      </c>
      <c r="M54" s="316">
        <f t="shared" si="9"/>
        <v>0</v>
      </c>
      <c r="N54" s="243"/>
      <c r="O54" s="312">
        <v>12</v>
      </c>
      <c r="P54" s="320" t="s">
        <v>44</v>
      </c>
      <c r="Q54" s="316">
        <f t="shared" si="10"/>
        <v>0</v>
      </c>
      <c r="R54" s="243"/>
      <c r="S54" s="312">
        <v>12</v>
      </c>
      <c r="T54" s="320" t="s">
        <v>45</v>
      </c>
      <c r="U54" s="316">
        <f t="shared" si="11"/>
        <v>0</v>
      </c>
      <c r="V54" s="243"/>
      <c r="W54" s="312">
        <v>12</v>
      </c>
      <c r="X54" s="320" t="s">
        <v>52</v>
      </c>
      <c r="Y54" s="316">
        <f t="shared" si="0"/>
        <v>0</v>
      </c>
      <c r="Z54" s="243"/>
      <c r="AA54" s="312">
        <v>12</v>
      </c>
      <c r="AB54" s="320" t="s">
        <v>52</v>
      </c>
      <c r="AC54" s="316">
        <f t="shared" si="1"/>
        <v>0</v>
      </c>
      <c r="AD54" s="243"/>
      <c r="AE54" s="323">
        <v>12</v>
      </c>
      <c r="AF54" s="320" t="s">
        <v>49</v>
      </c>
      <c r="AG54" s="316">
        <f t="shared" si="2"/>
        <v>0</v>
      </c>
      <c r="AH54" s="328"/>
      <c r="AI54" s="312">
        <v>12</v>
      </c>
      <c r="AJ54" s="299" t="s">
        <v>48</v>
      </c>
      <c r="AK54" s="316">
        <f t="shared" si="8"/>
        <v>0</v>
      </c>
      <c r="AL54" s="243"/>
      <c r="AM54" s="312">
        <v>12</v>
      </c>
      <c r="AN54" s="320" t="s">
        <v>44</v>
      </c>
      <c r="AO54" s="316">
        <f t="shared" si="3"/>
        <v>0</v>
      </c>
      <c r="AP54" s="243"/>
      <c r="AQ54" s="323">
        <v>12</v>
      </c>
      <c r="AR54" s="320" t="s">
        <v>49</v>
      </c>
      <c r="AS54" s="316">
        <f t="shared" si="4"/>
        <v>0</v>
      </c>
      <c r="AT54" s="243"/>
      <c r="AU54" s="323">
        <v>12</v>
      </c>
      <c r="AV54" s="320" t="s">
        <v>43</v>
      </c>
      <c r="AW54" s="316">
        <f t="shared" si="5"/>
        <v>0</v>
      </c>
      <c r="AX54" s="324"/>
      <c r="BA54" s="327"/>
      <c r="BB54" s="293"/>
      <c r="BC54" s="293"/>
      <c r="BD54" s="293"/>
      <c r="BE54" s="293"/>
      <c r="BF54" s="293"/>
      <c r="BG54" s="293"/>
      <c r="BH54" s="293"/>
      <c r="BI54" s="293"/>
      <c r="BJ54" s="293"/>
    </row>
    <row r="55" spans="1:66" s="310" customFormat="1" ht="9.75" customHeight="1">
      <c r="A55" s="448"/>
      <c r="B55" s="294"/>
      <c r="C55" s="312">
        <v>13</v>
      </c>
      <c r="D55" s="315" t="s">
        <v>47</v>
      </c>
      <c r="E55" s="316">
        <f t="shared" si="6"/>
        <v>0</v>
      </c>
      <c r="F55" s="243"/>
      <c r="G55" s="312">
        <v>13</v>
      </c>
      <c r="H55" s="315" t="s">
        <v>45</v>
      </c>
      <c r="I55" s="316">
        <f t="shared" si="7"/>
        <v>0</v>
      </c>
      <c r="J55" s="316"/>
      <c r="K55" s="312">
        <v>13</v>
      </c>
      <c r="L55" s="315" t="s">
        <v>52</v>
      </c>
      <c r="M55" s="316">
        <f t="shared" si="9"/>
        <v>0</v>
      </c>
      <c r="N55" s="243"/>
      <c r="O55" s="312">
        <v>13</v>
      </c>
      <c r="P55" s="320" t="s">
        <v>47</v>
      </c>
      <c r="Q55" s="316">
        <f t="shared" si="10"/>
        <v>0</v>
      </c>
      <c r="R55" s="243"/>
      <c r="S55" s="312">
        <v>13</v>
      </c>
      <c r="T55" s="320" t="s">
        <v>48</v>
      </c>
      <c r="U55" s="316">
        <f t="shared" si="11"/>
        <v>0</v>
      </c>
      <c r="V55" s="243"/>
      <c r="W55" s="323">
        <v>13</v>
      </c>
      <c r="X55" s="320" t="s">
        <v>44</v>
      </c>
      <c r="Y55" s="316">
        <f t="shared" si="0"/>
        <v>0</v>
      </c>
      <c r="Z55" s="243"/>
      <c r="AA55" s="312">
        <v>13</v>
      </c>
      <c r="AB55" s="320" t="s">
        <v>44</v>
      </c>
      <c r="AC55" s="316">
        <f t="shared" si="1"/>
        <v>0</v>
      </c>
      <c r="AD55" s="243"/>
      <c r="AE55" s="323">
        <v>13</v>
      </c>
      <c r="AF55" s="320" t="s">
        <v>45</v>
      </c>
      <c r="AG55" s="316">
        <f t="shared" si="2"/>
        <v>0</v>
      </c>
      <c r="AH55" s="243"/>
      <c r="AI55" s="312">
        <v>13</v>
      </c>
      <c r="AJ55" s="299" t="s">
        <v>43</v>
      </c>
      <c r="AK55" s="316">
        <f t="shared" si="8"/>
        <v>0</v>
      </c>
      <c r="AL55" s="243"/>
      <c r="AM55" s="312">
        <v>13</v>
      </c>
      <c r="AN55" s="320" t="s">
        <v>47</v>
      </c>
      <c r="AO55" s="316">
        <f t="shared" si="3"/>
        <v>0</v>
      </c>
      <c r="AP55" s="243"/>
      <c r="AQ55" s="323">
        <v>13</v>
      </c>
      <c r="AR55" s="320" t="s">
        <v>45</v>
      </c>
      <c r="AS55" s="316">
        <f t="shared" si="4"/>
        <v>0</v>
      </c>
      <c r="AT55" s="243"/>
      <c r="AU55" s="323">
        <v>13</v>
      </c>
      <c r="AV55" s="320" t="s">
        <v>52</v>
      </c>
      <c r="AW55" s="316">
        <f t="shared" si="5"/>
        <v>0</v>
      </c>
      <c r="AX55" s="324"/>
      <c r="BA55" s="327"/>
      <c r="BB55" s="293"/>
      <c r="BC55" s="293"/>
      <c r="BD55" s="293"/>
      <c r="BE55" s="293"/>
      <c r="BF55" s="293"/>
      <c r="BG55" s="293"/>
      <c r="BH55" s="293"/>
      <c r="BI55" s="293"/>
      <c r="BJ55" s="293"/>
    </row>
    <row r="56" spans="1:66" s="310" customFormat="1" ht="9.75" customHeight="1">
      <c r="A56" s="448"/>
      <c r="B56" s="294"/>
      <c r="C56" s="312">
        <v>14</v>
      </c>
      <c r="D56" s="315" t="s">
        <v>49</v>
      </c>
      <c r="E56" s="316">
        <f t="shared" si="6"/>
        <v>0</v>
      </c>
      <c r="F56" s="243"/>
      <c r="G56" s="312">
        <v>14</v>
      </c>
      <c r="H56" s="315" t="s">
        <v>48</v>
      </c>
      <c r="I56" s="316">
        <f t="shared" si="7"/>
        <v>0</v>
      </c>
      <c r="J56" s="316"/>
      <c r="K56" s="312">
        <v>14</v>
      </c>
      <c r="L56" s="315" t="s">
        <v>44</v>
      </c>
      <c r="M56" s="316">
        <f t="shared" si="9"/>
        <v>0</v>
      </c>
      <c r="N56" s="243"/>
      <c r="O56" s="312">
        <v>14</v>
      </c>
      <c r="P56" s="320" t="s">
        <v>49</v>
      </c>
      <c r="Q56" s="316">
        <f t="shared" si="10"/>
        <v>0</v>
      </c>
      <c r="R56" s="243"/>
      <c r="S56" s="312">
        <v>14</v>
      </c>
      <c r="T56" s="320" t="s">
        <v>43</v>
      </c>
      <c r="U56" s="316">
        <f t="shared" si="11"/>
        <v>0</v>
      </c>
      <c r="V56" s="243"/>
      <c r="W56" s="323">
        <v>14</v>
      </c>
      <c r="X56" s="320" t="s">
        <v>47</v>
      </c>
      <c r="Y56" s="316">
        <f t="shared" si="0"/>
        <v>0</v>
      </c>
      <c r="Z56" s="243"/>
      <c r="AA56" s="312">
        <v>14</v>
      </c>
      <c r="AB56" s="320" t="s">
        <v>47</v>
      </c>
      <c r="AC56" s="316">
        <f t="shared" si="1"/>
        <v>0</v>
      </c>
      <c r="AD56" s="243"/>
      <c r="AE56" s="323">
        <v>14</v>
      </c>
      <c r="AF56" s="320" t="s">
        <v>48</v>
      </c>
      <c r="AG56" s="316">
        <f t="shared" si="2"/>
        <v>0</v>
      </c>
      <c r="AH56" s="243"/>
      <c r="AI56" s="312">
        <v>14</v>
      </c>
      <c r="AJ56" s="299" t="s">
        <v>52</v>
      </c>
      <c r="AK56" s="316">
        <f t="shared" si="8"/>
        <v>0</v>
      </c>
      <c r="AL56" s="243"/>
      <c r="AM56" s="312">
        <v>14</v>
      </c>
      <c r="AN56" s="320" t="s">
        <v>49</v>
      </c>
      <c r="AO56" s="316">
        <f t="shared" si="3"/>
        <v>0</v>
      </c>
      <c r="AP56" s="243"/>
      <c r="AQ56" s="323">
        <v>14</v>
      </c>
      <c r="AR56" s="320" t="s">
        <v>48</v>
      </c>
      <c r="AS56" s="322" t="s">
        <v>46</v>
      </c>
      <c r="AT56" s="243"/>
      <c r="AU56" s="323">
        <v>14</v>
      </c>
      <c r="AV56" s="320" t="s">
        <v>44</v>
      </c>
      <c r="AW56" s="316">
        <f t="shared" si="5"/>
        <v>0</v>
      </c>
      <c r="AX56" s="324"/>
      <c r="BA56" s="327"/>
      <c r="BB56" s="293"/>
      <c r="BC56" s="293"/>
      <c r="BD56" s="293"/>
      <c r="BE56" s="293"/>
      <c r="BF56" s="293"/>
      <c r="BG56" s="293"/>
      <c r="BH56" s="293"/>
      <c r="BI56" s="293"/>
      <c r="BJ56" s="293"/>
    </row>
    <row r="57" spans="1:66" s="310" customFormat="1" ht="9.75" customHeight="1">
      <c r="A57" s="448"/>
      <c r="B57" s="294"/>
      <c r="C57" s="312">
        <v>15</v>
      </c>
      <c r="D57" s="315" t="s">
        <v>45</v>
      </c>
      <c r="E57" s="316">
        <f t="shared" si="6"/>
        <v>0</v>
      </c>
      <c r="F57" s="243"/>
      <c r="G57" s="312">
        <v>15</v>
      </c>
      <c r="H57" s="315" t="s">
        <v>43</v>
      </c>
      <c r="I57" s="316">
        <f t="shared" si="7"/>
        <v>0</v>
      </c>
      <c r="J57" s="243"/>
      <c r="K57" s="312">
        <v>15</v>
      </c>
      <c r="L57" s="315" t="s">
        <v>47</v>
      </c>
      <c r="M57" s="316">
        <f t="shared" si="9"/>
        <v>0</v>
      </c>
      <c r="N57" s="243"/>
      <c r="O57" s="312">
        <v>15</v>
      </c>
      <c r="P57" s="320" t="s">
        <v>45</v>
      </c>
      <c r="Q57" s="316">
        <f t="shared" si="10"/>
        <v>0</v>
      </c>
      <c r="R57" s="243"/>
      <c r="S57" s="312">
        <v>15</v>
      </c>
      <c r="T57" s="320" t="s">
        <v>52</v>
      </c>
      <c r="U57" s="316">
        <f t="shared" si="11"/>
        <v>0</v>
      </c>
      <c r="V57" s="243"/>
      <c r="W57" s="323">
        <v>15</v>
      </c>
      <c r="X57" s="320" t="s">
        <v>49</v>
      </c>
      <c r="Y57" s="316">
        <f t="shared" si="0"/>
        <v>0</v>
      </c>
      <c r="Z57" s="243"/>
      <c r="AA57" s="312">
        <v>15</v>
      </c>
      <c r="AB57" s="320" t="s">
        <v>49</v>
      </c>
      <c r="AC57" s="316">
        <f t="shared" si="1"/>
        <v>0</v>
      </c>
      <c r="AD57" s="243"/>
      <c r="AE57" s="323">
        <v>15</v>
      </c>
      <c r="AF57" s="320" t="s">
        <v>43</v>
      </c>
      <c r="AG57" s="316">
        <f t="shared" si="2"/>
        <v>0</v>
      </c>
      <c r="AH57" s="243"/>
      <c r="AI57" s="312">
        <v>15</v>
      </c>
      <c r="AJ57" s="299" t="s">
        <v>44</v>
      </c>
      <c r="AK57" s="316">
        <f t="shared" si="8"/>
        <v>0</v>
      </c>
      <c r="AL57" s="243"/>
      <c r="AM57" s="312">
        <v>15</v>
      </c>
      <c r="AN57" s="320" t="s">
        <v>45</v>
      </c>
      <c r="AO57" s="316">
        <f t="shared" si="3"/>
        <v>0</v>
      </c>
      <c r="AP57" s="243"/>
      <c r="AQ57" s="323">
        <v>15</v>
      </c>
      <c r="AR57" s="320" t="s">
        <v>43</v>
      </c>
      <c r="AS57" s="316">
        <f t="shared" si="4"/>
        <v>0</v>
      </c>
      <c r="AT57" s="243"/>
      <c r="AU57" s="321">
        <v>15</v>
      </c>
      <c r="AV57" s="320" t="s">
        <v>47</v>
      </c>
      <c r="AW57" s="322" t="s">
        <v>46</v>
      </c>
      <c r="AX57" s="324"/>
      <c r="BA57" s="327"/>
      <c r="BB57" s="293"/>
      <c r="BC57" s="293"/>
      <c r="BD57" s="293"/>
      <c r="BE57" s="293"/>
      <c r="BF57" s="293"/>
      <c r="BG57" s="293"/>
      <c r="BH57" s="293"/>
      <c r="BI57" s="293"/>
      <c r="BJ57" s="293"/>
    </row>
    <row r="58" spans="1:66" s="310" customFormat="1" ht="9.75" customHeight="1">
      <c r="A58" s="448"/>
      <c r="B58" s="294"/>
      <c r="C58" s="312">
        <v>16</v>
      </c>
      <c r="D58" s="315" t="s">
        <v>48</v>
      </c>
      <c r="E58" s="316">
        <f t="shared" si="6"/>
        <v>0</v>
      </c>
      <c r="F58" s="243"/>
      <c r="G58" s="312">
        <v>16</v>
      </c>
      <c r="H58" s="315" t="s">
        <v>52</v>
      </c>
      <c r="I58" s="316">
        <f t="shared" si="7"/>
        <v>0</v>
      </c>
      <c r="J58" s="243"/>
      <c r="K58" s="312">
        <v>16</v>
      </c>
      <c r="L58" s="315" t="s">
        <v>49</v>
      </c>
      <c r="M58" s="316">
        <f t="shared" si="9"/>
        <v>0</v>
      </c>
      <c r="N58" s="243"/>
      <c r="O58" s="312">
        <v>16</v>
      </c>
      <c r="P58" s="320" t="s">
        <v>48</v>
      </c>
      <c r="Q58" s="316">
        <f t="shared" si="10"/>
        <v>0</v>
      </c>
      <c r="R58" s="243"/>
      <c r="S58" s="312">
        <v>16</v>
      </c>
      <c r="T58" s="320" t="s">
        <v>44</v>
      </c>
      <c r="U58" s="316">
        <f t="shared" si="11"/>
        <v>0</v>
      </c>
      <c r="V58" s="243"/>
      <c r="W58" s="323">
        <v>16</v>
      </c>
      <c r="X58" s="320" t="s">
        <v>45</v>
      </c>
      <c r="Y58" s="316">
        <f t="shared" si="0"/>
        <v>0</v>
      </c>
      <c r="Z58" s="243"/>
      <c r="AA58" s="312">
        <v>16</v>
      </c>
      <c r="AB58" s="320" t="s">
        <v>45</v>
      </c>
      <c r="AC58" s="316">
        <f t="shared" si="1"/>
        <v>0</v>
      </c>
      <c r="AD58" s="243"/>
      <c r="AE58" s="323">
        <v>16</v>
      </c>
      <c r="AF58" s="320" t="s">
        <v>52</v>
      </c>
      <c r="AG58" s="316">
        <f t="shared" si="2"/>
        <v>0</v>
      </c>
      <c r="AH58" s="243"/>
      <c r="AI58" s="312">
        <v>16</v>
      </c>
      <c r="AJ58" s="299" t="s">
        <v>47</v>
      </c>
      <c r="AK58" s="316">
        <f t="shared" si="8"/>
        <v>0</v>
      </c>
      <c r="AL58" s="243"/>
      <c r="AM58" s="312">
        <v>16</v>
      </c>
      <c r="AN58" s="320" t="s">
        <v>48</v>
      </c>
      <c r="AO58" s="316">
        <f t="shared" si="3"/>
        <v>0</v>
      </c>
      <c r="AP58" s="243"/>
      <c r="AQ58" s="323">
        <v>16</v>
      </c>
      <c r="AR58" s="320" t="s">
        <v>52</v>
      </c>
      <c r="AS58" s="316">
        <f t="shared" si="4"/>
        <v>0</v>
      </c>
      <c r="AT58" s="243"/>
      <c r="AU58" s="323">
        <v>16</v>
      </c>
      <c r="AV58" s="320" t="s">
        <v>49</v>
      </c>
      <c r="AW58" s="316">
        <f t="shared" si="5"/>
        <v>0</v>
      </c>
      <c r="AX58" s="324"/>
      <c r="BA58" s="327"/>
      <c r="BB58" s="293"/>
      <c r="BC58" s="293"/>
      <c r="BD58" s="293"/>
      <c r="BE58" s="293"/>
      <c r="BF58" s="293"/>
      <c r="BG58" s="293"/>
      <c r="BH58" s="293"/>
      <c r="BI58" s="293"/>
      <c r="BJ58" s="293"/>
    </row>
    <row r="59" spans="1:66" s="310" customFormat="1" ht="9.75" customHeight="1">
      <c r="A59" s="448"/>
      <c r="B59" s="294"/>
      <c r="C59" s="312">
        <v>17</v>
      </c>
      <c r="D59" s="315" t="s">
        <v>43</v>
      </c>
      <c r="E59" s="316">
        <f t="shared" si="6"/>
        <v>0</v>
      </c>
      <c r="F59" s="243"/>
      <c r="G59" s="323">
        <v>17</v>
      </c>
      <c r="H59" s="315" t="s">
        <v>44</v>
      </c>
      <c r="I59" s="316">
        <f t="shared" si="7"/>
        <v>0</v>
      </c>
      <c r="J59" s="243"/>
      <c r="K59" s="312">
        <v>17</v>
      </c>
      <c r="L59" s="315" t="s">
        <v>45</v>
      </c>
      <c r="M59" s="316">
        <f t="shared" si="9"/>
        <v>0</v>
      </c>
      <c r="N59" s="243"/>
      <c r="O59" s="312">
        <v>17</v>
      </c>
      <c r="P59" s="320" t="s">
        <v>43</v>
      </c>
      <c r="Q59" s="316">
        <f t="shared" si="10"/>
        <v>0</v>
      </c>
      <c r="R59" s="243"/>
      <c r="S59" s="312">
        <v>17</v>
      </c>
      <c r="T59" s="320" t="s">
        <v>47</v>
      </c>
      <c r="U59" s="316">
        <f t="shared" si="11"/>
        <v>0</v>
      </c>
      <c r="V59" s="243"/>
      <c r="W59" s="323">
        <v>17</v>
      </c>
      <c r="X59" s="320" t="s">
        <v>48</v>
      </c>
      <c r="Y59" s="316">
        <f t="shared" si="0"/>
        <v>0</v>
      </c>
      <c r="Z59" s="243"/>
      <c r="AA59" s="312">
        <v>17</v>
      </c>
      <c r="AB59" s="320" t="s">
        <v>48</v>
      </c>
      <c r="AC59" s="316">
        <f t="shared" si="1"/>
        <v>0</v>
      </c>
      <c r="AD59" s="243"/>
      <c r="AE59" s="323">
        <v>17</v>
      </c>
      <c r="AF59" s="320" t="s">
        <v>44</v>
      </c>
      <c r="AG59" s="316">
        <f t="shared" si="2"/>
        <v>0</v>
      </c>
      <c r="AH59" s="243"/>
      <c r="AI59" s="321">
        <v>17</v>
      </c>
      <c r="AJ59" s="299" t="s">
        <v>49</v>
      </c>
      <c r="AK59" s="322" t="s">
        <v>46</v>
      </c>
      <c r="AL59" s="243"/>
      <c r="AM59" s="312">
        <v>17</v>
      </c>
      <c r="AN59" s="320" t="s">
        <v>43</v>
      </c>
      <c r="AO59" s="316">
        <f t="shared" si="3"/>
        <v>0</v>
      </c>
      <c r="AP59" s="243"/>
      <c r="AQ59" s="323">
        <v>17</v>
      </c>
      <c r="AR59" s="320" t="s">
        <v>44</v>
      </c>
      <c r="AS59" s="316">
        <f t="shared" si="4"/>
        <v>0</v>
      </c>
      <c r="AT59" s="243"/>
      <c r="AU59" s="323">
        <v>17</v>
      </c>
      <c r="AV59" s="320" t="s">
        <v>45</v>
      </c>
      <c r="AW59" s="316">
        <f t="shared" si="5"/>
        <v>0</v>
      </c>
      <c r="AX59" s="324"/>
      <c r="BA59" s="327"/>
      <c r="BB59" s="293"/>
      <c r="BC59" s="293"/>
      <c r="BD59" s="293"/>
      <c r="BE59" s="293"/>
      <c r="BF59" s="293"/>
      <c r="BG59" s="293"/>
      <c r="BH59" s="293"/>
      <c r="BI59" s="293"/>
      <c r="BJ59" s="293"/>
    </row>
    <row r="60" spans="1:66" s="310" customFormat="1" ht="9.75" customHeight="1">
      <c r="A60" s="448"/>
      <c r="B60" s="294"/>
      <c r="C60" s="312">
        <v>18</v>
      </c>
      <c r="D60" s="315" t="s">
        <v>52</v>
      </c>
      <c r="E60" s="316">
        <f t="shared" si="6"/>
        <v>0</v>
      </c>
      <c r="F60" s="243"/>
      <c r="G60" s="323">
        <v>18</v>
      </c>
      <c r="H60" s="315" t="s">
        <v>47</v>
      </c>
      <c r="I60" s="316">
        <f t="shared" si="7"/>
        <v>0</v>
      </c>
      <c r="J60" s="243"/>
      <c r="K60" s="312">
        <v>18</v>
      </c>
      <c r="L60" s="315" t="s">
        <v>48</v>
      </c>
      <c r="M60" s="316">
        <f t="shared" si="9"/>
        <v>0</v>
      </c>
      <c r="N60" s="243"/>
      <c r="O60" s="312">
        <v>18</v>
      </c>
      <c r="P60" s="320" t="s">
        <v>52</v>
      </c>
      <c r="Q60" s="316">
        <f t="shared" si="10"/>
        <v>0</v>
      </c>
      <c r="R60" s="243"/>
      <c r="S60" s="312">
        <v>18</v>
      </c>
      <c r="T60" s="320" t="s">
        <v>49</v>
      </c>
      <c r="U60" s="316">
        <f t="shared" si="11"/>
        <v>0</v>
      </c>
      <c r="V60" s="243"/>
      <c r="W60" s="323">
        <v>18</v>
      </c>
      <c r="X60" s="320" t="s">
        <v>43</v>
      </c>
      <c r="Y60" s="316">
        <f t="shared" si="0"/>
        <v>0</v>
      </c>
      <c r="Z60" s="243"/>
      <c r="AA60" s="312">
        <v>18</v>
      </c>
      <c r="AB60" s="320" t="s">
        <v>43</v>
      </c>
      <c r="AC60" s="316">
        <f t="shared" si="1"/>
        <v>0</v>
      </c>
      <c r="AD60" s="243"/>
      <c r="AE60" s="323">
        <v>18</v>
      </c>
      <c r="AF60" s="320" t="s">
        <v>47</v>
      </c>
      <c r="AG60" s="316">
        <f t="shared" si="2"/>
        <v>0</v>
      </c>
      <c r="AH60" s="243"/>
      <c r="AI60" s="312">
        <v>18</v>
      </c>
      <c r="AJ60" s="299" t="s">
        <v>45</v>
      </c>
      <c r="AK60" s="316">
        <f t="shared" si="8"/>
        <v>0</v>
      </c>
      <c r="AL60" s="243"/>
      <c r="AM60" s="312">
        <v>18</v>
      </c>
      <c r="AN60" s="320" t="s">
        <v>52</v>
      </c>
      <c r="AO60" s="316">
        <f t="shared" si="3"/>
        <v>0</v>
      </c>
      <c r="AP60" s="243"/>
      <c r="AQ60" s="323">
        <v>18</v>
      </c>
      <c r="AR60" s="320" t="s">
        <v>47</v>
      </c>
      <c r="AS60" s="316">
        <f t="shared" si="4"/>
        <v>0</v>
      </c>
      <c r="AT60" s="243"/>
      <c r="AU60" s="323">
        <v>18</v>
      </c>
      <c r="AV60" s="320" t="s">
        <v>48</v>
      </c>
      <c r="AW60" s="316">
        <f t="shared" si="5"/>
        <v>0</v>
      </c>
      <c r="AX60" s="324"/>
      <c r="BA60" s="327"/>
      <c r="BB60" s="293"/>
      <c r="BC60" s="293"/>
      <c r="BD60" s="293"/>
      <c r="BE60" s="293"/>
      <c r="BF60" s="293"/>
      <c r="BG60" s="293"/>
      <c r="BH60" s="293"/>
      <c r="BI60" s="293"/>
      <c r="BJ60" s="293"/>
    </row>
    <row r="61" spans="1:66" s="310" customFormat="1" ht="9.75" customHeight="1">
      <c r="A61" s="448"/>
      <c r="B61" s="294"/>
      <c r="C61" s="312">
        <v>19</v>
      </c>
      <c r="D61" s="315" t="s">
        <v>44</v>
      </c>
      <c r="E61" s="316">
        <f t="shared" si="6"/>
        <v>0</v>
      </c>
      <c r="F61" s="243"/>
      <c r="G61" s="323">
        <v>19</v>
      </c>
      <c r="H61" s="315" t="s">
        <v>49</v>
      </c>
      <c r="I61" s="316">
        <f t="shared" si="7"/>
        <v>0</v>
      </c>
      <c r="J61" s="243"/>
      <c r="K61" s="312">
        <v>19</v>
      </c>
      <c r="L61" s="315" t="s">
        <v>43</v>
      </c>
      <c r="M61" s="316">
        <f t="shared" si="9"/>
        <v>0</v>
      </c>
      <c r="N61" s="243"/>
      <c r="O61" s="323">
        <v>19</v>
      </c>
      <c r="P61" s="320" t="s">
        <v>44</v>
      </c>
      <c r="Q61" s="316">
        <f t="shared" si="10"/>
        <v>0</v>
      </c>
      <c r="R61" s="243"/>
      <c r="S61" s="312">
        <v>19</v>
      </c>
      <c r="T61" s="320" t="s">
        <v>45</v>
      </c>
      <c r="U61" s="316">
        <f t="shared" si="11"/>
        <v>0</v>
      </c>
      <c r="V61" s="243"/>
      <c r="W61" s="323">
        <v>19</v>
      </c>
      <c r="X61" s="320" t="s">
        <v>52</v>
      </c>
      <c r="Y61" s="316">
        <f t="shared" si="0"/>
        <v>0</v>
      </c>
      <c r="Z61" s="243"/>
      <c r="AA61" s="312">
        <v>19</v>
      </c>
      <c r="AB61" s="320" t="s">
        <v>52</v>
      </c>
      <c r="AC61" s="316">
        <f t="shared" si="1"/>
        <v>0</v>
      </c>
      <c r="AD61" s="243"/>
      <c r="AE61" s="323">
        <v>19</v>
      </c>
      <c r="AF61" s="320" t="s">
        <v>49</v>
      </c>
      <c r="AG61" s="316">
        <f t="shared" si="2"/>
        <v>0</v>
      </c>
      <c r="AH61" s="243"/>
      <c r="AI61" s="312">
        <v>19</v>
      </c>
      <c r="AJ61" s="299" t="s">
        <v>48</v>
      </c>
      <c r="AK61" s="316">
        <f t="shared" si="8"/>
        <v>0</v>
      </c>
      <c r="AL61" s="243"/>
      <c r="AM61" s="312">
        <v>19</v>
      </c>
      <c r="AN61" s="320" t="s">
        <v>44</v>
      </c>
      <c r="AO61" s="316">
        <f t="shared" si="3"/>
        <v>0</v>
      </c>
      <c r="AP61" s="243"/>
      <c r="AQ61" s="323">
        <v>19</v>
      </c>
      <c r="AR61" s="320" t="s">
        <v>49</v>
      </c>
      <c r="AS61" s="316">
        <f t="shared" si="4"/>
        <v>0</v>
      </c>
      <c r="AT61" s="243"/>
      <c r="AU61" s="323">
        <v>19</v>
      </c>
      <c r="AV61" s="320" t="s">
        <v>43</v>
      </c>
      <c r="AW61" s="316">
        <f t="shared" si="5"/>
        <v>0</v>
      </c>
      <c r="AX61" s="324"/>
      <c r="BA61" s="327"/>
      <c r="BB61" s="293"/>
      <c r="BC61" s="293"/>
      <c r="BD61" s="293"/>
      <c r="BE61" s="293"/>
      <c r="BF61" s="293"/>
      <c r="BG61" s="293"/>
      <c r="BH61" s="293"/>
      <c r="BI61" s="293"/>
      <c r="BJ61" s="293"/>
    </row>
    <row r="62" spans="1:66" s="310" customFormat="1" ht="9.75" customHeight="1">
      <c r="A62" s="448"/>
      <c r="B62" s="294"/>
      <c r="C62" s="312">
        <v>20</v>
      </c>
      <c r="D62" s="315" t="s">
        <v>47</v>
      </c>
      <c r="E62" s="316">
        <f t="shared" si="6"/>
        <v>0</v>
      </c>
      <c r="F62" s="243"/>
      <c r="G62" s="323">
        <v>20</v>
      </c>
      <c r="H62" s="315" t="s">
        <v>45</v>
      </c>
      <c r="I62" s="316">
        <f t="shared" si="7"/>
        <v>0</v>
      </c>
      <c r="J62" s="243"/>
      <c r="K62" s="312">
        <v>20</v>
      </c>
      <c r="L62" s="315" t="s">
        <v>52</v>
      </c>
      <c r="M62" s="316">
        <f t="shared" si="9"/>
        <v>0</v>
      </c>
      <c r="N62" s="243"/>
      <c r="O62" s="323">
        <v>20</v>
      </c>
      <c r="P62" s="320" t="s">
        <v>47</v>
      </c>
      <c r="Q62" s="316">
        <f t="shared" si="10"/>
        <v>0</v>
      </c>
      <c r="R62" s="243"/>
      <c r="S62" s="312">
        <v>20</v>
      </c>
      <c r="T62" s="320" t="s">
        <v>48</v>
      </c>
      <c r="U62" s="316">
        <f t="shared" si="11"/>
        <v>0</v>
      </c>
      <c r="V62" s="243"/>
      <c r="W62" s="323">
        <v>20</v>
      </c>
      <c r="X62" s="320" t="s">
        <v>44</v>
      </c>
      <c r="Y62" s="316">
        <f t="shared" si="0"/>
        <v>0</v>
      </c>
      <c r="Z62" s="243"/>
      <c r="AA62" s="312">
        <v>20</v>
      </c>
      <c r="AB62" s="320" t="s">
        <v>44</v>
      </c>
      <c r="AC62" s="316">
        <f t="shared" si="1"/>
        <v>0</v>
      </c>
      <c r="AD62" s="243"/>
      <c r="AE62" s="323">
        <v>20</v>
      </c>
      <c r="AF62" s="320" t="s">
        <v>45</v>
      </c>
      <c r="AG62" s="316">
        <f t="shared" si="2"/>
        <v>0</v>
      </c>
      <c r="AH62" s="243"/>
      <c r="AI62" s="312">
        <v>20</v>
      </c>
      <c r="AJ62" s="299" t="s">
        <v>43</v>
      </c>
      <c r="AK62" s="316">
        <f t="shared" si="8"/>
        <v>0</v>
      </c>
      <c r="AL62" s="243"/>
      <c r="AM62" s="312">
        <v>20</v>
      </c>
      <c r="AN62" s="320" t="s">
        <v>47</v>
      </c>
      <c r="AO62" s="316">
        <f t="shared" si="3"/>
        <v>0</v>
      </c>
      <c r="AP62" s="243"/>
      <c r="AQ62" s="323">
        <v>20</v>
      </c>
      <c r="AR62" s="320" t="s">
        <v>45</v>
      </c>
      <c r="AS62" s="316">
        <f t="shared" si="4"/>
        <v>0</v>
      </c>
      <c r="AT62" s="243"/>
      <c r="AU62" s="323">
        <v>20</v>
      </c>
      <c r="AV62" s="320" t="s">
        <v>52</v>
      </c>
      <c r="AW62" s="316">
        <f t="shared" si="5"/>
        <v>0</v>
      </c>
      <c r="AX62" s="324"/>
      <c r="BA62" s="327"/>
      <c r="BB62" s="293"/>
      <c r="BC62" s="293"/>
      <c r="BD62" s="293"/>
      <c r="BE62" s="293"/>
      <c r="BF62" s="293"/>
      <c r="BG62" s="293"/>
      <c r="BH62" s="293"/>
      <c r="BI62" s="293"/>
      <c r="BJ62" s="293"/>
    </row>
    <row r="63" spans="1:66" s="310" customFormat="1" ht="9.75" customHeight="1">
      <c r="A63" s="448"/>
      <c r="B63" s="294"/>
      <c r="C63" s="312">
        <v>21</v>
      </c>
      <c r="D63" s="315" t="s">
        <v>49</v>
      </c>
      <c r="E63" s="316">
        <f t="shared" si="6"/>
        <v>0</v>
      </c>
      <c r="F63" s="243"/>
      <c r="G63" s="323">
        <v>21</v>
      </c>
      <c r="H63" s="315" t="s">
        <v>48</v>
      </c>
      <c r="I63" s="316">
        <f t="shared" si="7"/>
        <v>0</v>
      </c>
      <c r="J63" s="243"/>
      <c r="K63" s="312">
        <v>21</v>
      </c>
      <c r="L63" s="315" t="s">
        <v>44</v>
      </c>
      <c r="M63" s="316">
        <f t="shared" si="9"/>
        <v>0</v>
      </c>
      <c r="N63" s="243"/>
      <c r="O63" s="323">
        <v>21</v>
      </c>
      <c r="P63" s="320" t="s">
        <v>49</v>
      </c>
      <c r="Q63" s="316">
        <f t="shared" si="10"/>
        <v>0</v>
      </c>
      <c r="R63" s="243"/>
      <c r="S63" s="312">
        <v>21</v>
      </c>
      <c r="T63" s="320" t="s">
        <v>43</v>
      </c>
      <c r="U63" s="316">
        <f t="shared" si="11"/>
        <v>0</v>
      </c>
      <c r="V63" s="243"/>
      <c r="W63" s="323">
        <v>21</v>
      </c>
      <c r="X63" s="320" t="s">
        <v>47</v>
      </c>
      <c r="Y63" s="316">
        <f t="shared" si="0"/>
        <v>0</v>
      </c>
      <c r="Z63" s="243"/>
      <c r="AA63" s="312">
        <v>21</v>
      </c>
      <c r="AB63" s="320" t="s">
        <v>47</v>
      </c>
      <c r="AC63" s="316">
        <f t="shared" si="1"/>
        <v>0</v>
      </c>
      <c r="AD63" s="243"/>
      <c r="AE63" s="323">
        <v>21</v>
      </c>
      <c r="AF63" s="320" t="s">
        <v>48</v>
      </c>
      <c r="AG63" s="316">
        <f t="shared" si="2"/>
        <v>0</v>
      </c>
      <c r="AH63" s="243"/>
      <c r="AI63" s="312">
        <v>21</v>
      </c>
      <c r="AJ63" s="299" t="s">
        <v>52</v>
      </c>
      <c r="AK63" s="316">
        <f t="shared" si="8"/>
        <v>0</v>
      </c>
      <c r="AL63" s="243"/>
      <c r="AM63" s="312">
        <v>21</v>
      </c>
      <c r="AN63" s="320" t="s">
        <v>49</v>
      </c>
      <c r="AO63" s="316">
        <f t="shared" si="3"/>
        <v>0</v>
      </c>
      <c r="AP63" s="243"/>
      <c r="AQ63" s="323">
        <v>21</v>
      </c>
      <c r="AR63" s="320" t="s">
        <v>48</v>
      </c>
      <c r="AS63" s="316">
        <f t="shared" si="4"/>
        <v>0</v>
      </c>
      <c r="AT63" s="243"/>
      <c r="AU63" s="323">
        <v>21</v>
      </c>
      <c r="AV63" s="320" t="s">
        <v>44</v>
      </c>
      <c r="AW63" s="316">
        <f t="shared" si="5"/>
        <v>0</v>
      </c>
      <c r="AX63" s="324"/>
      <c r="BA63" s="327"/>
      <c r="BB63" s="293"/>
      <c r="BC63" s="293"/>
      <c r="BD63" s="293"/>
      <c r="BE63" s="293"/>
      <c r="BF63" s="293"/>
      <c r="BG63" s="293"/>
      <c r="BH63" s="293"/>
      <c r="BI63" s="293"/>
      <c r="BJ63" s="293"/>
    </row>
    <row r="64" spans="1:66" s="310" customFormat="1" ht="9.75" customHeight="1">
      <c r="A64" s="448"/>
      <c r="B64" s="294"/>
      <c r="C64" s="312">
        <v>22</v>
      </c>
      <c r="D64" s="315" t="s">
        <v>45</v>
      </c>
      <c r="E64" s="316">
        <f t="shared" si="6"/>
        <v>0</v>
      </c>
      <c r="F64" s="243"/>
      <c r="G64" s="323">
        <v>22</v>
      </c>
      <c r="H64" s="315" t="s">
        <v>43</v>
      </c>
      <c r="I64" s="316">
        <f t="shared" si="7"/>
        <v>0</v>
      </c>
      <c r="J64" s="243"/>
      <c r="K64" s="312">
        <v>22</v>
      </c>
      <c r="L64" s="315" t="s">
        <v>47</v>
      </c>
      <c r="M64" s="316">
        <f t="shared" si="9"/>
        <v>0</v>
      </c>
      <c r="N64" s="243"/>
      <c r="O64" s="323">
        <v>22</v>
      </c>
      <c r="P64" s="320" t="s">
        <v>45</v>
      </c>
      <c r="Q64" s="316">
        <f t="shared" si="10"/>
        <v>0</v>
      </c>
      <c r="R64" s="243"/>
      <c r="S64" s="312">
        <v>22</v>
      </c>
      <c r="T64" s="320" t="s">
        <v>52</v>
      </c>
      <c r="U64" s="316">
        <f t="shared" si="11"/>
        <v>0</v>
      </c>
      <c r="V64" s="243"/>
      <c r="W64" s="323">
        <v>22</v>
      </c>
      <c r="X64" s="320" t="s">
        <v>49</v>
      </c>
      <c r="Y64" s="316">
        <f t="shared" si="0"/>
        <v>0</v>
      </c>
      <c r="Z64" s="243"/>
      <c r="AA64" s="312">
        <v>22</v>
      </c>
      <c r="AB64" s="320" t="s">
        <v>49</v>
      </c>
      <c r="AC64" s="316">
        <f t="shared" si="1"/>
        <v>0</v>
      </c>
      <c r="AD64" s="243"/>
      <c r="AE64" s="323">
        <v>22</v>
      </c>
      <c r="AF64" s="320" t="s">
        <v>43</v>
      </c>
      <c r="AG64" s="316">
        <f t="shared" si="2"/>
        <v>0</v>
      </c>
      <c r="AH64" s="243"/>
      <c r="AI64" s="312">
        <v>22</v>
      </c>
      <c r="AJ64" s="299" t="s">
        <v>44</v>
      </c>
      <c r="AK64" s="316">
        <f t="shared" si="8"/>
        <v>0</v>
      </c>
      <c r="AL64" s="243"/>
      <c r="AM64" s="312">
        <v>22</v>
      </c>
      <c r="AN64" s="320" t="s">
        <v>45</v>
      </c>
      <c r="AO64" s="316">
        <f t="shared" si="3"/>
        <v>0</v>
      </c>
      <c r="AP64" s="243"/>
      <c r="AQ64" s="323">
        <v>22</v>
      </c>
      <c r="AR64" s="320" t="s">
        <v>43</v>
      </c>
      <c r="AS64" s="316">
        <f t="shared" si="4"/>
        <v>0</v>
      </c>
      <c r="AT64" s="243"/>
      <c r="AU64" s="323">
        <v>22</v>
      </c>
      <c r="AV64" s="320" t="s">
        <v>47</v>
      </c>
      <c r="AW64" s="316">
        <f t="shared" si="5"/>
        <v>0</v>
      </c>
      <c r="AX64" s="324"/>
      <c r="BA64" s="327"/>
      <c r="BB64" s="293"/>
      <c r="BC64" s="293"/>
      <c r="BD64" s="293"/>
      <c r="BE64" s="293"/>
      <c r="BF64" s="293"/>
      <c r="BG64" s="293"/>
      <c r="BH64" s="293"/>
      <c r="BI64" s="293"/>
      <c r="BJ64" s="293"/>
    </row>
    <row r="65" spans="1:65" s="310" customFormat="1" ht="9.75" customHeight="1">
      <c r="A65" s="448"/>
      <c r="B65" s="294"/>
      <c r="C65" s="312">
        <v>23</v>
      </c>
      <c r="D65" s="315" t="s">
        <v>48</v>
      </c>
      <c r="E65" s="316">
        <f t="shared" si="6"/>
        <v>0</v>
      </c>
      <c r="F65" s="243"/>
      <c r="G65" s="323">
        <v>23</v>
      </c>
      <c r="H65" s="315" t="s">
        <v>52</v>
      </c>
      <c r="I65" s="316">
        <f t="shared" si="7"/>
        <v>0</v>
      </c>
      <c r="J65" s="243"/>
      <c r="K65" s="312">
        <v>23</v>
      </c>
      <c r="L65" s="315" t="s">
        <v>49</v>
      </c>
      <c r="M65" s="316">
        <f t="shared" si="9"/>
        <v>0</v>
      </c>
      <c r="N65" s="243"/>
      <c r="O65" s="323">
        <v>23</v>
      </c>
      <c r="P65" s="320" t="s">
        <v>48</v>
      </c>
      <c r="Q65" s="316">
        <f t="shared" si="10"/>
        <v>0</v>
      </c>
      <c r="R65" s="243"/>
      <c r="S65" s="312">
        <v>23</v>
      </c>
      <c r="T65" s="320" t="s">
        <v>44</v>
      </c>
      <c r="U65" s="316">
        <f t="shared" si="11"/>
        <v>0</v>
      </c>
      <c r="V65" s="243"/>
      <c r="W65" s="323">
        <v>23</v>
      </c>
      <c r="X65" s="320" t="s">
        <v>45</v>
      </c>
      <c r="Y65" s="316">
        <f t="shared" si="0"/>
        <v>0</v>
      </c>
      <c r="Z65" s="243"/>
      <c r="AA65" s="312">
        <v>23</v>
      </c>
      <c r="AB65" s="320" t="s">
        <v>45</v>
      </c>
      <c r="AC65" s="316">
        <f t="shared" si="1"/>
        <v>0</v>
      </c>
      <c r="AD65" s="243"/>
      <c r="AE65" s="323">
        <v>23</v>
      </c>
      <c r="AF65" s="320" t="s">
        <v>52</v>
      </c>
      <c r="AG65" s="316">
        <f t="shared" si="2"/>
        <v>0</v>
      </c>
      <c r="AH65" s="243"/>
      <c r="AI65" s="312">
        <v>23</v>
      </c>
      <c r="AJ65" s="299" t="s">
        <v>47</v>
      </c>
      <c r="AK65" s="316">
        <f t="shared" si="8"/>
        <v>0</v>
      </c>
      <c r="AL65" s="243"/>
      <c r="AM65" s="312">
        <v>23</v>
      </c>
      <c r="AN65" s="320" t="s">
        <v>48</v>
      </c>
      <c r="AO65" s="316">
        <f t="shared" si="3"/>
        <v>0</v>
      </c>
      <c r="AP65" s="243"/>
      <c r="AQ65" s="323">
        <v>23</v>
      </c>
      <c r="AR65" s="320" t="s">
        <v>52</v>
      </c>
      <c r="AS65" s="316">
        <f t="shared" si="4"/>
        <v>0</v>
      </c>
      <c r="AT65" s="243"/>
      <c r="AU65" s="323">
        <v>23</v>
      </c>
      <c r="AV65" s="320" t="s">
        <v>49</v>
      </c>
      <c r="AW65" s="316">
        <f t="shared" si="5"/>
        <v>0</v>
      </c>
      <c r="AX65" s="324"/>
      <c r="BA65" s="327"/>
      <c r="BB65" s="293"/>
      <c r="BC65" s="293"/>
      <c r="BD65" s="293"/>
      <c r="BE65" s="293"/>
      <c r="BF65" s="293"/>
      <c r="BG65" s="293"/>
      <c r="BH65" s="293"/>
      <c r="BI65" s="293"/>
      <c r="BJ65" s="293"/>
    </row>
    <row r="66" spans="1:65" s="310" customFormat="1" ht="9.75" customHeight="1">
      <c r="A66" s="448"/>
      <c r="B66" s="294"/>
      <c r="C66" s="312">
        <v>24</v>
      </c>
      <c r="D66" s="315" t="s">
        <v>43</v>
      </c>
      <c r="E66" s="316">
        <f t="shared" si="6"/>
        <v>0</v>
      </c>
      <c r="F66" s="243"/>
      <c r="G66" s="323">
        <v>24</v>
      </c>
      <c r="H66" s="315" t="s">
        <v>44</v>
      </c>
      <c r="I66" s="316">
        <f t="shared" si="7"/>
        <v>0</v>
      </c>
      <c r="J66" s="243"/>
      <c r="K66" s="312">
        <v>24</v>
      </c>
      <c r="L66" s="315" t="s">
        <v>45</v>
      </c>
      <c r="M66" s="316">
        <f t="shared" si="9"/>
        <v>0</v>
      </c>
      <c r="N66" s="243"/>
      <c r="O66" s="323">
        <v>24</v>
      </c>
      <c r="P66" s="320" t="s">
        <v>43</v>
      </c>
      <c r="Q66" s="316">
        <f t="shared" si="10"/>
        <v>0</v>
      </c>
      <c r="R66" s="243"/>
      <c r="S66" s="312">
        <v>24</v>
      </c>
      <c r="T66" s="320" t="s">
        <v>47</v>
      </c>
      <c r="U66" s="316">
        <f t="shared" si="11"/>
        <v>0</v>
      </c>
      <c r="V66" s="243"/>
      <c r="W66" s="323">
        <v>24</v>
      </c>
      <c r="X66" s="320" t="s">
        <v>48</v>
      </c>
      <c r="Y66" s="316">
        <f t="shared" si="0"/>
        <v>0</v>
      </c>
      <c r="Z66" s="243"/>
      <c r="AA66" s="312">
        <v>24</v>
      </c>
      <c r="AB66" s="320" t="s">
        <v>48</v>
      </c>
      <c r="AC66" s="316">
        <f t="shared" si="1"/>
        <v>0</v>
      </c>
      <c r="AD66" s="243"/>
      <c r="AE66" s="323">
        <v>24</v>
      </c>
      <c r="AF66" s="320" t="s">
        <v>44</v>
      </c>
      <c r="AG66" s="316">
        <f t="shared" si="2"/>
        <v>0</v>
      </c>
      <c r="AH66" s="243"/>
      <c r="AI66" s="312">
        <v>24</v>
      </c>
      <c r="AJ66" s="299" t="s">
        <v>49</v>
      </c>
      <c r="AK66" s="316">
        <f t="shared" si="8"/>
        <v>0</v>
      </c>
      <c r="AL66" s="243"/>
      <c r="AM66" s="312">
        <v>24</v>
      </c>
      <c r="AN66" s="320" t="s">
        <v>43</v>
      </c>
      <c r="AO66" s="316">
        <f t="shared" si="3"/>
        <v>0</v>
      </c>
      <c r="AP66" s="243"/>
      <c r="AQ66" s="323">
        <v>24</v>
      </c>
      <c r="AR66" s="320" t="s">
        <v>44</v>
      </c>
      <c r="AS66" s="316">
        <f t="shared" si="4"/>
        <v>0</v>
      </c>
      <c r="AT66" s="243"/>
      <c r="AU66" s="323">
        <v>24</v>
      </c>
      <c r="AV66" s="320" t="s">
        <v>45</v>
      </c>
      <c r="AW66" s="316">
        <f t="shared" si="5"/>
        <v>0</v>
      </c>
      <c r="AX66" s="324"/>
      <c r="BA66" s="327"/>
      <c r="BB66" s="293"/>
      <c r="BC66" s="293"/>
      <c r="BD66" s="293"/>
      <c r="BE66" s="293"/>
      <c r="BF66" s="293"/>
      <c r="BG66" s="293"/>
      <c r="BH66" s="293"/>
      <c r="BI66" s="293"/>
      <c r="BJ66" s="293"/>
    </row>
    <row r="67" spans="1:65" s="310" customFormat="1" ht="9.75" customHeight="1">
      <c r="A67" s="448"/>
      <c r="B67" s="294"/>
      <c r="C67" s="312">
        <v>25</v>
      </c>
      <c r="D67" s="315" t="s">
        <v>52</v>
      </c>
      <c r="E67" s="316">
        <f t="shared" si="6"/>
        <v>0</v>
      </c>
      <c r="F67" s="243"/>
      <c r="G67" s="323">
        <v>25</v>
      </c>
      <c r="H67" s="315" t="s">
        <v>47</v>
      </c>
      <c r="I67" s="316">
        <f t="shared" si="7"/>
        <v>0</v>
      </c>
      <c r="J67" s="243"/>
      <c r="K67" s="312">
        <v>25</v>
      </c>
      <c r="L67" s="315" t="s">
        <v>48</v>
      </c>
      <c r="M67" s="316">
        <f t="shared" si="9"/>
        <v>0</v>
      </c>
      <c r="N67" s="243"/>
      <c r="O67" s="318">
        <v>25</v>
      </c>
      <c r="P67" s="315" t="s">
        <v>52</v>
      </c>
      <c r="Q67" s="322" t="s">
        <v>46</v>
      </c>
      <c r="R67" s="243"/>
      <c r="S67" s="312">
        <v>25</v>
      </c>
      <c r="T67" s="320" t="s">
        <v>49</v>
      </c>
      <c r="U67" s="316">
        <f t="shared" si="11"/>
        <v>0</v>
      </c>
      <c r="V67" s="243"/>
      <c r="W67" s="323">
        <v>25</v>
      </c>
      <c r="X67" s="320" t="s">
        <v>43</v>
      </c>
      <c r="Y67" s="316">
        <f t="shared" si="0"/>
        <v>0</v>
      </c>
      <c r="Z67" s="243"/>
      <c r="AA67" s="312">
        <v>25</v>
      </c>
      <c r="AB67" s="320" t="s">
        <v>43</v>
      </c>
      <c r="AC67" s="316">
        <f t="shared" si="1"/>
        <v>0</v>
      </c>
      <c r="AD67" s="243"/>
      <c r="AE67" s="323">
        <v>25</v>
      </c>
      <c r="AF67" s="320" t="s">
        <v>47</v>
      </c>
      <c r="AG67" s="316">
        <f t="shared" si="2"/>
        <v>0</v>
      </c>
      <c r="AH67" s="243"/>
      <c r="AI67" s="312">
        <v>25</v>
      </c>
      <c r="AJ67" s="299" t="s">
        <v>45</v>
      </c>
      <c r="AK67" s="316">
        <f t="shared" si="8"/>
        <v>0</v>
      </c>
      <c r="AL67" s="243"/>
      <c r="AM67" s="312">
        <v>25</v>
      </c>
      <c r="AN67" s="320" t="s">
        <v>52</v>
      </c>
      <c r="AO67" s="316">
        <f t="shared" si="3"/>
        <v>0</v>
      </c>
      <c r="AP67" s="243"/>
      <c r="AQ67" s="323">
        <v>25</v>
      </c>
      <c r="AR67" s="320" t="s">
        <v>47</v>
      </c>
      <c r="AS67" s="316">
        <f t="shared" si="4"/>
        <v>0</v>
      </c>
      <c r="AT67" s="243"/>
      <c r="AU67" s="323">
        <v>25</v>
      </c>
      <c r="AV67" s="320" t="s">
        <v>48</v>
      </c>
      <c r="AW67" s="316">
        <f t="shared" si="5"/>
        <v>0</v>
      </c>
      <c r="AX67" s="324"/>
      <c r="BA67" s="327"/>
      <c r="BB67" s="293"/>
      <c r="BC67" s="293"/>
      <c r="BD67" s="293"/>
      <c r="BE67" s="293"/>
      <c r="BF67" s="293"/>
      <c r="BG67" s="293"/>
      <c r="BH67" s="293"/>
      <c r="BI67" s="293"/>
      <c r="BJ67" s="293"/>
    </row>
    <row r="68" spans="1:65" s="310" customFormat="1" ht="9.75" customHeight="1">
      <c r="A68" s="448"/>
      <c r="B68" s="294"/>
      <c r="C68" s="312">
        <v>26</v>
      </c>
      <c r="D68" s="315" t="s">
        <v>44</v>
      </c>
      <c r="E68" s="316">
        <f t="shared" si="6"/>
        <v>0</v>
      </c>
      <c r="F68" s="243"/>
      <c r="G68" s="323">
        <v>26</v>
      </c>
      <c r="H68" s="315" t="s">
        <v>49</v>
      </c>
      <c r="I68" s="316">
        <f t="shared" si="7"/>
        <v>0</v>
      </c>
      <c r="J68" s="243"/>
      <c r="K68" s="312">
        <v>26</v>
      </c>
      <c r="L68" s="315" t="s">
        <v>43</v>
      </c>
      <c r="M68" s="316">
        <f t="shared" si="9"/>
        <v>0</v>
      </c>
      <c r="N68" s="243"/>
      <c r="O68" s="323">
        <v>26</v>
      </c>
      <c r="P68" s="320" t="s">
        <v>44</v>
      </c>
      <c r="Q68" s="316">
        <f t="shared" si="10"/>
        <v>0</v>
      </c>
      <c r="R68" s="243"/>
      <c r="S68" s="312">
        <v>26</v>
      </c>
      <c r="T68" s="320" t="s">
        <v>45</v>
      </c>
      <c r="U68" s="316">
        <f t="shared" si="11"/>
        <v>0</v>
      </c>
      <c r="V68" s="243"/>
      <c r="W68" s="323">
        <v>26</v>
      </c>
      <c r="X68" s="320" t="s">
        <v>52</v>
      </c>
      <c r="Y68" s="316">
        <f t="shared" si="0"/>
        <v>0</v>
      </c>
      <c r="Z68" s="243"/>
      <c r="AA68" s="312">
        <v>26</v>
      </c>
      <c r="AB68" s="320" t="s">
        <v>52</v>
      </c>
      <c r="AC68" s="316">
        <f t="shared" si="1"/>
        <v>0</v>
      </c>
      <c r="AD68" s="328"/>
      <c r="AE68" s="312">
        <v>26</v>
      </c>
      <c r="AF68" s="320" t="s">
        <v>49</v>
      </c>
      <c r="AG68" s="316">
        <f t="shared" si="2"/>
        <v>0</v>
      </c>
      <c r="AH68" s="243"/>
      <c r="AI68" s="312">
        <v>26</v>
      </c>
      <c r="AJ68" s="299" t="s">
        <v>48</v>
      </c>
      <c r="AK68" s="316">
        <f t="shared" si="8"/>
        <v>0</v>
      </c>
      <c r="AL68" s="243"/>
      <c r="AM68" s="312">
        <v>26</v>
      </c>
      <c r="AN68" s="320" t="s">
        <v>44</v>
      </c>
      <c r="AO68" s="316">
        <f t="shared" si="3"/>
        <v>0</v>
      </c>
      <c r="AP68" s="243"/>
      <c r="AQ68" s="323">
        <v>26</v>
      </c>
      <c r="AR68" s="320" t="s">
        <v>49</v>
      </c>
      <c r="AS68" s="316">
        <f t="shared" si="4"/>
        <v>0</v>
      </c>
      <c r="AT68" s="243"/>
      <c r="AU68" s="323">
        <v>26</v>
      </c>
      <c r="AV68" s="320" t="s">
        <v>43</v>
      </c>
      <c r="AW68" s="316">
        <f t="shared" si="5"/>
        <v>0</v>
      </c>
      <c r="AX68" s="324"/>
      <c r="BA68" s="327"/>
      <c r="BB68" s="293"/>
      <c r="BC68" s="293"/>
      <c r="BD68" s="293"/>
      <c r="BE68" s="293"/>
      <c r="BF68" s="293"/>
      <c r="BG68" s="293"/>
      <c r="BH68" s="293"/>
      <c r="BI68" s="293"/>
      <c r="BJ68" s="293"/>
    </row>
    <row r="69" spans="1:65" s="310" customFormat="1" ht="9.75" customHeight="1">
      <c r="A69" s="448"/>
      <c r="B69" s="294"/>
      <c r="C69" s="312">
        <v>27</v>
      </c>
      <c r="D69" s="315" t="s">
        <v>47</v>
      </c>
      <c r="E69" s="316">
        <f t="shared" si="6"/>
        <v>0</v>
      </c>
      <c r="F69" s="243"/>
      <c r="G69" s="323">
        <v>27</v>
      </c>
      <c r="H69" s="315" t="s">
        <v>45</v>
      </c>
      <c r="I69" s="316">
        <f t="shared" si="7"/>
        <v>0</v>
      </c>
      <c r="J69" s="243"/>
      <c r="K69" s="312">
        <v>27</v>
      </c>
      <c r="L69" s="315" t="s">
        <v>52</v>
      </c>
      <c r="M69" s="316">
        <f t="shared" si="9"/>
        <v>0</v>
      </c>
      <c r="N69" s="243"/>
      <c r="O69" s="323">
        <v>27</v>
      </c>
      <c r="P69" s="320" t="s">
        <v>47</v>
      </c>
      <c r="Q69" s="316">
        <f t="shared" si="10"/>
        <v>0</v>
      </c>
      <c r="R69" s="243"/>
      <c r="S69" s="312">
        <v>27</v>
      </c>
      <c r="T69" s="320" t="s">
        <v>48</v>
      </c>
      <c r="U69" s="316">
        <f t="shared" si="11"/>
        <v>0</v>
      </c>
      <c r="V69" s="243"/>
      <c r="W69" s="323">
        <v>27</v>
      </c>
      <c r="X69" s="320" t="s">
        <v>44</v>
      </c>
      <c r="Y69" s="316">
        <f t="shared" si="0"/>
        <v>0</v>
      </c>
      <c r="Z69" s="243"/>
      <c r="AA69" s="312">
        <v>27</v>
      </c>
      <c r="AB69" s="320" t="s">
        <v>44</v>
      </c>
      <c r="AC69" s="316">
        <f t="shared" si="1"/>
        <v>0</v>
      </c>
      <c r="AD69" s="328"/>
      <c r="AE69" s="312">
        <v>27</v>
      </c>
      <c r="AF69" s="320" t="s">
        <v>45</v>
      </c>
      <c r="AG69" s="316">
        <f t="shared" si="2"/>
        <v>0</v>
      </c>
      <c r="AH69" s="243"/>
      <c r="AI69" s="312">
        <v>27</v>
      </c>
      <c r="AJ69" s="299" t="s">
        <v>43</v>
      </c>
      <c r="AK69" s="316">
        <f t="shared" si="8"/>
        <v>0</v>
      </c>
      <c r="AL69" s="243"/>
      <c r="AM69" s="312">
        <v>27</v>
      </c>
      <c r="AN69" s="320" t="s">
        <v>47</v>
      </c>
      <c r="AO69" s="316">
        <f t="shared" si="3"/>
        <v>0</v>
      </c>
      <c r="AP69" s="243"/>
      <c r="AQ69" s="323">
        <v>27</v>
      </c>
      <c r="AR69" s="320" t="s">
        <v>45</v>
      </c>
      <c r="AS69" s="316">
        <f t="shared" si="4"/>
        <v>0</v>
      </c>
      <c r="AT69" s="243"/>
      <c r="AU69" s="323">
        <v>27</v>
      </c>
      <c r="AV69" s="320" t="s">
        <v>52</v>
      </c>
      <c r="AW69" s="316">
        <f t="shared" si="5"/>
        <v>0</v>
      </c>
      <c r="AX69" s="324"/>
      <c r="BA69" s="327"/>
      <c r="BB69" s="293"/>
      <c r="BC69" s="293"/>
      <c r="BD69" s="293"/>
      <c r="BE69" s="293"/>
      <c r="BF69" s="293"/>
      <c r="BG69" s="293"/>
      <c r="BH69" s="293"/>
      <c r="BI69" s="293"/>
      <c r="BJ69" s="293"/>
    </row>
    <row r="70" spans="1:65" s="310" customFormat="1" ht="9.75" customHeight="1">
      <c r="A70" s="448"/>
      <c r="B70" s="294"/>
      <c r="C70" s="312">
        <v>28</v>
      </c>
      <c r="D70" s="315" t="s">
        <v>49</v>
      </c>
      <c r="E70" s="316">
        <f t="shared" si="6"/>
        <v>0</v>
      </c>
      <c r="F70" s="243"/>
      <c r="G70" s="323">
        <v>28</v>
      </c>
      <c r="H70" s="315" t="s">
        <v>48</v>
      </c>
      <c r="I70" s="316">
        <f t="shared" si="7"/>
        <v>0</v>
      </c>
      <c r="J70" s="243"/>
      <c r="K70" s="312">
        <v>28</v>
      </c>
      <c r="L70" s="315" t="s">
        <v>44</v>
      </c>
      <c r="M70" s="316">
        <f t="shared" si="9"/>
        <v>0</v>
      </c>
      <c r="N70" s="243"/>
      <c r="O70" s="323">
        <v>28</v>
      </c>
      <c r="P70" s="320" t="s">
        <v>49</v>
      </c>
      <c r="Q70" s="316">
        <f t="shared" si="10"/>
        <v>0</v>
      </c>
      <c r="R70" s="243"/>
      <c r="S70" s="312">
        <v>28</v>
      </c>
      <c r="T70" s="320" t="s">
        <v>43</v>
      </c>
      <c r="U70" s="316">
        <f t="shared" si="11"/>
        <v>0</v>
      </c>
      <c r="V70" s="243"/>
      <c r="W70" s="323">
        <v>28</v>
      </c>
      <c r="X70" s="320" t="s">
        <v>47</v>
      </c>
      <c r="Y70" s="316">
        <f t="shared" si="0"/>
        <v>0</v>
      </c>
      <c r="Z70" s="243"/>
      <c r="AA70" s="312">
        <v>28</v>
      </c>
      <c r="AB70" s="320" t="s">
        <v>47</v>
      </c>
      <c r="AC70" s="316">
        <f t="shared" si="1"/>
        <v>0</v>
      </c>
      <c r="AD70" s="328"/>
      <c r="AE70" s="312">
        <v>28</v>
      </c>
      <c r="AF70" s="320" t="s">
        <v>48</v>
      </c>
      <c r="AG70" s="316">
        <f t="shared" si="2"/>
        <v>0</v>
      </c>
      <c r="AH70" s="243"/>
      <c r="AI70" s="312">
        <v>28</v>
      </c>
      <c r="AJ70" s="299" t="s">
        <v>52</v>
      </c>
      <c r="AK70" s="316">
        <f t="shared" si="8"/>
        <v>0</v>
      </c>
      <c r="AL70" s="243"/>
      <c r="AM70" s="312">
        <v>28</v>
      </c>
      <c r="AN70" s="320" t="s">
        <v>49</v>
      </c>
      <c r="AO70" s="316">
        <f t="shared" si="3"/>
        <v>0</v>
      </c>
      <c r="AP70" s="243"/>
      <c r="AQ70" s="323">
        <v>28</v>
      </c>
      <c r="AR70" s="320" t="s">
        <v>48</v>
      </c>
      <c r="AS70" s="316">
        <f t="shared" si="4"/>
        <v>0</v>
      </c>
      <c r="AT70" s="243"/>
      <c r="AU70" s="323">
        <v>28</v>
      </c>
      <c r="AV70" s="320" t="s">
        <v>44</v>
      </c>
      <c r="AW70" s="316">
        <f t="shared" si="5"/>
        <v>0</v>
      </c>
      <c r="AX70" s="324"/>
      <c r="BA70" s="327"/>
      <c r="BB70" s="293"/>
      <c r="BC70" s="293"/>
      <c r="BD70" s="293"/>
      <c r="BE70" s="293"/>
      <c r="BF70" s="293"/>
      <c r="BG70" s="293"/>
      <c r="BH70" s="293"/>
      <c r="BI70" s="293"/>
      <c r="BJ70" s="293"/>
    </row>
    <row r="71" spans="1:65" s="310" customFormat="1" ht="12" customHeight="1">
      <c r="A71" s="448"/>
      <c r="B71" s="294"/>
      <c r="C71" s="312">
        <v>29</v>
      </c>
      <c r="D71" s="315" t="s">
        <v>45</v>
      </c>
      <c r="E71" s="316">
        <f t="shared" si="6"/>
        <v>0</v>
      </c>
      <c r="F71" s="243"/>
      <c r="G71" s="323">
        <v>29</v>
      </c>
      <c r="H71" s="315" t="s">
        <v>43</v>
      </c>
      <c r="I71" s="316">
        <f t="shared" si="7"/>
        <v>0</v>
      </c>
      <c r="J71" s="243"/>
      <c r="K71" s="312">
        <v>29</v>
      </c>
      <c r="L71" s="315" t="s">
        <v>47</v>
      </c>
      <c r="M71" s="316">
        <f t="shared" si="9"/>
        <v>0</v>
      </c>
      <c r="N71" s="243"/>
      <c r="O71" s="323">
        <v>29</v>
      </c>
      <c r="P71" s="320" t="s">
        <v>45</v>
      </c>
      <c r="Q71" s="316">
        <f t="shared" si="10"/>
        <v>0</v>
      </c>
      <c r="R71" s="243"/>
      <c r="S71" s="312">
        <v>29</v>
      </c>
      <c r="T71" s="320" t="s">
        <v>52</v>
      </c>
      <c r="U71" s="316">
        <f t="shared" si="11"/>
        <v>0</v>
      </c>
      <c r="V71" s="316"/>
      <c r="W71" s="318"/>
      <c r="X71" s="320"/>
      <c r="Y71" s="316"/>
      <c r="Z71" s="243"/>
      <c r="AA71" s="321">
        <v>29</v>
      </c>
      <c r="AB71" s="320" t="s">
        <v>49</v>
      </c>
      <c r="AC71" s="322" t="s">
        <v>46</v>
      </c>
      <c r="AD71" s="243"/>
      <c r="AE71" s="312">
        <v>29</v>
      </c>
      <c r="AF71" s="320" t="s">
        <v>43</v>
      </c>
      <c r="AG71" s="316">
        <f t="shared" si="2"/>
        <v>0</v>
      </c>
      <c r="AH71" s="243"/>
      <c r="AI71" s="312">
        <v>29</v>
      </c>
      <c r="AJ71" s="299" t="s">
        <v>44</v>
      </c>
      <c r="AK71" s="316">
        <f t="shared" si="8"/>
        <v>0</v>
      </c>
      <c r="AL71" s="243"/>
      <c r="AM71" s="312">
        <v>29</v>
      </c>
      <c r="AN71" s="320" t="s">
        <v>45</v>
      </c>
      <c r="AO71" s="316">
        <f t="shared" si="3"/>
        <v>0</v>
      </c>
      <c r="AP71" s="243"/>
      <c r="AQ71" s="323">
        <v>29</v>
      </c>
      <c r="AR71" s="320" t="s">
        <v>43</v>
      </c>
      <c r="AS71" s="316">
        <f t="shared" si="4"/>
        <v>0</v>
      </c>
      <c r="AT71" s="243"/>
      <c r="AU71" s="323">
        <v>29</v>
      </c>
      <c r="AV71" s="320" t="s">
        <v>47</v>
      </c>
      <c r="AW71" s="316">
        <f t="shared" si="5"/>
        <v>0</v>
      </c>
      <c r="AX71" s="324"/>
      <c r="BA71" s="327"/>
      <c r="BB71" s="293"/>
      <c r="BC71" s="293"/>
      <c r="BD71" s="293"/>
      <c r="BE71" s="293"/>
      <c r="BF71" s="293"/>
      <c r="BG71" s="293"/>
      <c r="BH71" s="293"/>
      <c r="BI71" s="293"/>
      <c r="BJ71" s="293"/>
    </row>
    <row r="72" spans="1:65" s="310" customFormat="1" ht="9.75" customHeight="1">
      <c r="A72" s="448"/>
      <c r="B72" s="294"/>
      <c r="C72" s="312">
        <v>30</v>
      </c>
      <c r="D72" s="315" t="s">
        <v>48</v>
      </c>
      <c r="E72" s="316">
        <f t="shared" si="6"/>
        <v>0</v>
      </c>
      <c r="F72" s="243"/>
      <c r="G72" s="323">
        <v>30</v>
      </c>
      <c r="H72" s="315" t="s">
        <v>52</v>
      </c>
      <c r="I72" s="316">
        <f t="shared" si="7"/>
        <v>0</v>
      </c>
      <c r="J72" s="243"/>
      <c r="K72" s="312">
        <v>30</v>
      </c>
      <c r="L72" s="315" t="s">
        <v>49</v>
      </c>
      <c r="M72" s="316">
        <f t="shared" si="9"/>
        <v>0</v>
      </c>
      <c r="N72" s="243"/>
      <c r="O72" s="323">
        <v>30</v>
      </c>
      <c r="P72" s="320" t="s">
        <v>48</v>
      </c>
      <c r="Q72" s="316">
        <f t="shared" si="10"/>
        <v>0</v>
      </c>
      <c r="R72" s="243"/>
      <c r="S72" s="312">
        <v>30</v>
      </c>
      <c r="T72" s="320" t="s">
        <v>44</v>
      </c>
      <c r="U72" s="316">
        <f t="shared" si="11"/>
        <v>0</v>
      </c>
      <c r="V72" s="243"/>
      <c r="W72" s="295"/>
      <c r="X72" s="243"/>
      <c r="Y72" s="243"/>
      <c r="Z72" s="243"/>
      <c r="AA72" s="312">
        <v>30</v>
      </c>
      <c r="AB72" s="320" t="s">
        <v>45</v>
      </c>
      <c r="AC72" s="316">
        <f t="shared" si="1"/>
        <v>0</v>
      </c>
      <c r="AD72" s="243"/>
      <c r="AE72" s="312">
        <v>30</v>
      </c>
      <c r="AF72" s="320" t="s">
        <v>52</v>
      </c>
      <c r="AG72" s="316">
        <f t="shared" si="2"/>
        <v>0</v>
      </c>
      <c r="AH72" s="243"/>
      <c r="AI72" s="312">
        <v>30</v>
      </c>
      <c r="AJ72" s="299" t="s">
        <v>47</v>
      </c>
      <c r="AK72" s="316">
        <f t="shared" si="8"/>
        <v>0</v>
      </c>
      <c r="AL72" s="243"/>
      <c r="AM72" s="312">
        <v>30</v>
      </c>
      <c r="AN72" s="320" t="s">
        <v>48</v>
      </c>
      <c r="AO72" s="316">
        <f t="shared" si="3"/>
        <v>0</v>
      </c>
      <c r="AP72" s="243"/>
      <c r="AQ72" s="323">
        <v>30</v>
      </c>
      <c r="AR72" s="320" t="s">
        <v>52</v>
      </c>
      <c r="AS72" s="316">
        <f t="shared" si="4"/>
        <v>0</v>
      </c>
      <c r="AT72" s="243"/>
      <c r="AU72" s="312">
        <v>30</v>
      </c>
      <c r="AV72" s="320" t="s">
        <v>49</v>
      </c>
      <c r="AW72" s="316">
        <f t="shared" si="5"/>
        <v>0</v>
      </c>
      <c r="AX72" s="324"/>
      <c r="BA72" s="327"/>
      <c r="BB72" s="293"/>
      <c r="BC72" s="293"/>
      <c r="BD72" s="293"/>
      <c r="BE72" s="293"/>
      <c r="BF72" s="293"/>
      <c r="BG72" s="293"/>
      <c r="BH72" s="293"/>
      <c r="BI72" s="293"/>
      <c r="BJ72" s="293"/>
    </row>
    <row r="73" spans="1:65" s="310" customFormat="1" ht="9.75" customHeight="1">
      <c r="A73" s="448"/>
      <c r="B73" s="294"/>
      <c r="C73" s="295"/>
      <c r="D73" s="315"/>
      <c r="E73" s="329"/>
      <c r="F73" s="243"/>
      <c r="G73" s="323">
        <v>31</v>
      </c>
      <c r="H73" s="315" t="s">
        <v>44</v>
      </c>
      <c r="I73" s="316">
        <f t="shared" si="7"/>
        <v>0</v>
      </c>
      <c r="J73" s="243"/>
      <c r="K73" s="295"/>
      <c r="L73" s="316"/>
      <c r="M73" s="325"/>
      <c r="N73" s="243"/>
      <c r="O73" s="323">
        <v>31</v>
      </c>
      <c r="P73" s="320" t="s">
        <v>43</v>
      </c>
      <c r="Q73" s="316">
        <f t="shared" si="10"/>
        <v>0</v>
      </c>
      <c r="R73" s="243"/>
      <c r="S73" s="312">
        <v>31</v>
      </c>
      <c r="T73" s="320" t="s">
        <v>47</v>
      </c>
      <c r="U73" s="316">
        <f t="shared" si="11"/>
        <v>0</v>
      </c>
      <c r="V73" s="243"/>
      <c r="W73" s="295"/>
      <c r="X73" s="243"/>
      <c r="Y73" s="243"/>
      <c r="Z73" s="243"/>
      <c r="AA73" s="312">
        <v>31</v>
      </c>
      <c r="AB73" s="320" t="s">
        <v>48</v>
      </c>
      <c r="AC73" s="316">
        <f t="shared" si="1"/>
        <v>0</v>
      </c>
      <c r="AD73" s="243"/>
      <c r="AE73" s="295"/>
      <c r="AF73" s="320"/>
      <c r="AG73" s="243"/>
      <c r="AH73" s="243"/>
      <c r="AI73" s="312">
        <v>31</v>
      </c>
      <c r="AJ73" s="299" t="s">
        <v>49</v>
      </c>
      <c r="AK73" s="316">
        <f t="shared" si="8"/>
        <v>0</v>
      </c>
      <c r="AL73" s="243"/>
      <c r="AM73" s="295"/>
      <c r="AN73" s="320"/>
      <c r="AO73" s="313"/>
      <c r="AP73" s="243"/>
      <c r="AQ73" s="323">
        <v>31</v>
      </c>
      <c r="AR73" s="320" t="s">
        <v>44</v>
      </c>
      <c r="AS73" s="316">
        <f t="shared" si="4"/>
        <v>0</v>
      </c>
      <c r="AT73" s="243"/>
      <c r="AU73" s="312">
        <v>31</v>
      </c>
      <c r="AV73" s="320" t="s">
        <v>45</v>
      </c>
      <c r="AW73" s="316">
        <f t="shared" si="5"/>
        <v>0</v>
      </c>
      <c r="AX73" s="330"/>
      <c r="BA73" s="327"/>
      <c r="BB73" s="293"/>
      <c r="BC73" s="293"/>
      <c r="BD73" s="293"/>
      <c r="BE73" s="293"/>
      <c r="BF73" s="293"/>
      <c r="BG73" s="293"/>
      <c r="BH73" s="293"/>
      <c r="BI73" s="293"/>
      <c r="BJ73" s="293"/>
    </row>
    <row r="74" spans="1:65" s="310" customFormat="1" ht="9.75" customHeight="1">
      <c r="A74" s="448"/>
      <c r="B74" s="294"/>
      <c r="C74" s="295"/>
      <c r="D74" s="315"/>
      <c r="E74" s="329"/>
      <c r="F74" s="243"/>
      <c r="G74" s="331"/>
      <c r="H74" s="332"/>
      <c r="I74" s="333"/>
      <c r="J74" s="243"/>
      <c r="K74" s="334"/>
      <c r="L74" s="335"/>
      <c r="M74" s="335"/>
      <c r="N74" s="335"/>
      <c r="O74" s="334"/>
      <c r="P74" s="335"/>
      <c r="Q74" s="335"/>
      <c r="R74" s="335"/>
      <c r="S74" s="334"/>
      <c r="T74" s="320"/>
      <c r="U74" s="313"/>
      <c r="V74" s="335"/>
      <c r="W74" s="334"/>
      <c r="X74" s="335"/>
      <c r="Y74" s="335"/>
      <c r="Z74" s="335"/>
      <c r="AA74" s="295"/>
      <c r="AB74" s="320"/>
      <c r="AC74" s="243"/>
      <c r="AD74" s="335"/>
      <c r="AE74" s="295"/>
      <c r="AF74" s="243"/>
      <c r="AG74" s="243"/>
      <c r="AH74" s="243"/>
      <c r="AI74" s="295"/>
      <c r="AJ74" s="243"/>
      <c r="AK74" s="243"/>
      <c r="AL74" s="243"/>
      <c r="AM74" s="295"/>
      <c r="AN74" s="320"/>
      <c r="AO74" s="243"/>
      <c r="AP74" s="335"/>
      <c r="AQ74" s="295"/>
      <c r="AR74" s="335"/>
      <c r="AS74" s="333"/>
      <c r="AT74" s="335"/>
      <c r="AU74" s="295"/>
      <c r="AV74" s="320"/>
      <c r="AW74" s="243"/>
      <c r="AX74" s="454" t="s">
        <v>58</v>
      </c>
      <c r="AY74" s="454"/>
      <c r="AZ74" s="454"/>
      <c r="BA74" s="327"/>
      <c r="BB74" s="293"/>
      <c r="BC74" s="293"/>
      <c r="BD74" s="293"/>
      <c r="BE74" s="293"/>
      <c r="BF74" s="293"/>
      <c r="BG74" s="293"/>
      <c r="BH74" s="293"/>
      <c r="BI74" s="293"/>
      <c r="BJ74" s="293"/>
    </row>
    <row r="75" spans="1:65" s="310" customFormat="1" ht="9.75" customHeight="1">
      <c r="A75" s="448"/>
      <c r="B75" s="294"/>
      <c r="C75" s="336" t="s">
        <v>28</v>
      </c>
      <c r="D75" s="243"/>
      <c r="E75" s="45">
        <f>SUM(E42:E74)</f>
        <v>0</v>
      </c>
      <c r="F75" s="14"/>
      <c r="G75" s="195"/>
      <c r="H75" s="195"/>
      <c r="I75" s="45">
        <f>SUM(I42:I74)</f>
        <v>0</v>
      </c>
      <c r="J75" s="14"/>
      <c r="K75" s="195"/>
      <c r="L75" s="195"/>
      <c r="M75" s="45">
        <f>SUM(M42:M74)</f>
        <v>0</v>
      </c>
      <c r="N75" s="14"/>
      <c r="O75" s="195"/>
      <c r="P75" s="195"/>
      <c r="Q75" s="45">
        <f>SUM(Q42:Q74)</f>
        <v>0</v>
      </c>
      <c r="R75" s="14"/>
      <c r="S75" s="195"/>
      <c r="T75" s="195"/>
      <c r="U75" s="45">
        <f>SUM(U42:U74)</f>
        <v>0</v>
      </c>
      <c r="V75" s="14"/>
      <c r="W75" s="195"/>
      <c r="X75" s="195"/>
      <c r="Y75" s="45">
        <f>SUM(Y42:Y74)</f>
        <v>0</v>
      </c>
      <c r="Z75" s="46"/>
      <c r="AA75" s="25"/>
      <c r="AB75" s="30"/>
      <c r="AC75" s="45">
        <f>SUM(AC42:AC74)</f>
        <v>0</v>
      </c>
      <c r="AD75" s="14"/>
      <c r="AE75" s="195"/>
      <c r="AF75" s="195"/>
      <c r="AG75" s="45">
        <f>SUM(AG42:AG74)</f>
        <v>0</v>
      </c>
      <c r="AH75" s="14"/>
      <c r="AI75" s="195"/>
      <c r="AJ75" s="195"/>
      <c r="AK75" s="45">
        <f>SUM(AK42:AK74)</f>
        <v>0</v>
      </c>
      <c r="AL75" s="14"/>
      <c r="AM75" s="195"/>
      <c r="AN75" s="30"/>
      <c r="AO75" s="45">
        <f>SUM(AO42:AO74)</f>
        <v>0</v>
      </c>
      <c r="AP75" s="14"/>
      <c r="AQ75" s="195"/>
      <c r="AR75" s="195"/>
      <c r="AS75" s="45">
        <f>SUM(AS42:AS74)</f>
        <v>0</v>
      </c>
      <c r="AT75" s="47"/>
      <c r="AU75" s="195"/>
      <c r="AV75" s="195"/>
      <c r="AW75" s="45">
        <f>SUM(AW42:AW74)</f>
        <v>0</v>
      </c>
      <c r="AX75" s="455">
        <f>SUM(E75:AW75)</f>
        <v>0</v>
      </c>
      <c r="AY75" s="456"/>
      <c r="AZ75" s="48" t="s">
        <v>96</v>
      </c>
      <c r="BA75" s="327"/>
      <c r="BB75" s="293"/>
      <c r="BC75" s="293"/>
      <c r="BD75" s="293"/>
      <c r="BE75" s="293"/>
      <c r="BF75" s="293"/>
      <c r="BG75" s="293"/>
      <c r="BH75" s="293"/>
      <c r="BI75" s="293"/>
      <c r="BJ75" s="293"/>
    </row>
    <row r="76" spans="1:65" s="310" customFormat="1" ht="9.75" customHeight="1">
      <c r="A76" s="337"/>
      <c r="B76" s="338"/>
      <c r="C76" s="339" t="s">
        <v>60</v>
      </c>
      <c r="D76" s="340"/>
      <c r="E76" s="50">
        <f>COUNTIF(E42:E73,"CP")</f>
        <v>0</v>
      </c>
      <c r="F76" s="51"/>
      <c r="G76" s="51"/>
      <c r="H76" s="51"/>
      <c r="I76" s="50">
        <f>COUNTIF(I42:I73,"CP")</f>
        <v>0</v>
      </c>
      <c r="J76" s="51"/>
      <c r="K76" s="51"/>
      <c r="L76" s="51"/>
      <c r="M76" s="50">
        <f>COUNTIF(M42:M73,"CP")</f>
        <v>0</v>
      </c>
      <c r="N76" s="51"/>
      <c r="O76" s="51"/>
      <c r="P76" s="51"/>
      <c r="Q76" s="50">
        <f>COUNTIF(Q42:Q73,"CP")</f>
        <v>0</v>
      </c>
      <c r="R76" s="51"/>
      <c r="S76" s="51"/>
      <c r="T76" s="51"/>
      <c r="U76" s="50">
        <f>COUNTIF(U42:U73,"CP")</f>
        <v>0</v>
      </c>
      <c r="V76" s="51"/>
      <c r="W76" s="51"/>
      <c r="X76" s="51"/>
      <c r="Y76" s="50">
        <f>COUNTIF(Y42:Y73,"CP")</f>
        <v>0</v>
      </c>
      <c r="Z76" s="51"/>
      <c r="AA76" s="51"/>
      <c r="AB76" s="51"/>
      <c r="AC76" s="50">
        <f>COUNTIF(AC42:AC73,"CP")</f>
        <v>0</v>
      </c>
      <c r="AD76" s="51"/>
      <c r="AE76" s="51"/>
      <c r="AF76" s="51"/>
      <c r="AG76" s="50">
        <f>COUNTIF(AG42:AG73,"CP")</f>
        <v>0</v>
      </c>
      <c r="AH76" s="51"/>
      <c r="AI76" s="51"/>
      <c r="AJ76" s="51"/>
      <c r="AK76" s="50">
        <f>COUNTIF(AK42:AK73,"CP")</f>
        <v>0</v>
      </c>
      <c r="AL76" s="51"/>
      <c r="AM76" s="51"/>
      <c r="AN76" s="51"/>
      <c r="AO76" s="50">
        <f>COUNTIF(AO42:AO73,"CP")</f>
        <v>0</v>
      </c>
      <c r="AP76" s="51"/>
      <c r="AQ76" s="51"/>
      <c r="AR76" s="51"/>
      <c r="AS76" s="50">
        <f>COUNTIF(AS42:AS73,"CP")</f>
        <v>0</v>
      </c>
      <c r="AT76" s="51"/>
      <c r="AU76" s="51"/>
      <c r="AV76" s="51"/>
      <c r="AW76" s="52">
        <f>COUNTIF(AW42:AW73,"CP")</f>
        <v>0</v>
      </c>
      <c r="AX76" s="457">
        <f>SUM(E76:AW76)</f>
        <v>0</v>
      </c>
      <c r="AY76" s="457"/>
      <c r="AZ76" s="53" t="s">
        <v>60</v>
      </c>
      <c r="BA76" s="327"/>
      <c r="BB76" s="293"/>
      <c r="BC76" s="293"/>
      <c r="BD76" s="293"/>
      <c r="BE76" s="293"/>
      <c r="BF76" s="293"/>
      <c r="BG76" s="293"/>
      <c r="BH76" s="293"/>
      <c r="BI76" s="293"/>
      <c r="BJ76" s="293"/>
    </row>
    <row r="77" spans="1:65" ht="9.75" customHeight="1">
      <c r="A77" s="240"/>
      <c r="C77" s="341" t="s">
        <v>62</v>
      </c>
      <c r="D77" s="342"/>
      <c r="E77" s="55">
        <f>COUNTIF(E42:E73,"0 H")</f>
        <v>0</v>
      </c>
      <c r="F77" s="56"/>
      <c r="G77" s="56"/>
      <c r="H77" s="56"/>
      <c r="I77" s="55">
        <f>COUNTIF(I42:I73,"0 H")</f>
        <v>0</v>
      </c>
      <c r="J77" s="56"/>
      <c r="K77" s="56"/>
      <c r="L77" s="56"/>
      <c r="M77" s="55">
        <f>COUNTIF(M42:M73,"0 H")</f>
        <v>0</v>
      </c>
      <c r="N77" s="56"/>
      <c r="O77" s="56"/>
      <c r="P77" s="56"/>
      <c r="Q77" s="55">
        <f>COUNTIF(Q42:Q73,"0 H")</f>
        <v>0</v>
      </c>
      <c r="R77" s="56"/>
      <c r="S77" s="56"/>
      <c r="T77" s="56"/>
      <c r="U77" s="55">
        <f>COUNTIF(U42:U73,"0 H")</f>
        <v>0</v>
      </c>
      <c r="V77" s="56"/>
      <c r="W77" s="56"/>
      <c r="X77" s="56"/>
      <c r="Y77" s="55">
        <f>COUNTIF(Y42:Y73,"0 H")</f>
        <v>0</v>
      </c>
      <c r="Z77" s="56"/>
      <c r="AA77" s="56"/>
      <c r="AB77" s="56"/>
      <c r="AC77" s="55">
        <f>COUNTIF(AC42:AC73,"0 H")</f>
        <v>0</v>
      </c>
      <c r="AD77" s="56"/>
      <c r="AE77" s="56"/>
      <c r="AF77" s="56"/>
      <c r="AG77" s="55">
        <f>COUNTIF(AG42:AG73,"0 H")</f>
        <v>0</v>
      </c>
      <c r="AH77" s="56"/>
      <c r="AI77" s="56"/>
      <c r="AJ77" s="56"/>
      <c r="AK77" s="55">
        <f>COUNTIF(AK42:AK73,"0 H")</f>
        <v>0</v>
      </c>
      <c r="AL77" s="56"/>
      <c r="AM77" s="56"/>
      <c r="AN77" s="56"/>
      <c r="AO77" s="55">
        <f>COUNTIF(AO42:AO73,"0 H")</f>
        <v>0</v>
      </c>
      <c r="AP77" s="56"/>
      <c r="AQ77" s="56"/>
      <c r="AR77" s="56"/>
      <c r="AS77" s="55">
        <f>COUNTIF(AS42:AS73,"0 H")</f>
        <v>0</v>
      </c>
      <c r="AT77" s="56"/>
      <c r="AU77" s="56"/>
      <c r="AV77" s="56"/>
      <c r="AW77" s="57">
        <f>COUNTIF(AW42:AW73,"0 H")</f>
        <v>0</v>
      </c>
      <c r="AX77" s="458">
        <f>SUM(E77:AW77)</f>
        <v>0</v>
      </c>
      <c r="AY77" s="458"/>
      <c r="AZ77" s="57" t="s">
        <v>97</v>
      </c>
      <c r="BA77" s="343"/>
      <c r="BB77" s="293"/>
      <c r="BC77" s="293"/>
      <c r="BD77" s="293"/>
      <c r="BE77" s="293"/>
      <c r="BF77" s="264"/>
      <c r="BG77" s="264"/>
      <c r="BH77" s="264"/>
      <c r="BI77" s="264"/>
      <c r="BJ77" s="264"/>
      <c r="BK77" s="344"/>
      <c r="BL77" s="254"/>
      <c r="BM77" s="254"/>
    </row>
    <row r="78" spans="1:65" ht="9.75" customHeight="1" thickBot="1">
      <c r="A78" s="240"/>
      <c r="C78" s="345" t="s">
        <v>64</v>
      </c>
      <c r="D78" s="346"/>
      <c r="E78" s="59">
        <f>COUNTIF(E43:E74,"F")</f>
        <v>0</v>
      </c>
      <c r="F78" s="60"/>
      <c r="G78" s="60"/>
      <c r="H78" s="60"/>
      <c r="I78" s="59">
        <f>COUNTIF(I43:I74,"F")</f>
        <v>0</v>
      </c>
      <c r="J78" s="60"/>
      <c r="K78" s="60"/>
      <c r="L78" s="60"/>
      <c r="M78" s="59">
        <f>COUNTIF(M43:M74,"F")</f>
        <v>2</v>
      </c>
      <c r="N78" s="60"/>
      <c r="O78" s="60"/>
      <c r="P78" s="60"/>
      <c r="Q78" s="59">
        <f>COUNTIF(Q43:Q74,"F")</f>
        <v>1</v>
      </c>
      <c r="R78" s="60"/>
      <c r="S78" s="60"/>
      <c r="T78" s="60"/>
      <c r="U78" s="369">
        <f>COUNTIF(U43:U74,"F")</f>
        <v>1</v>
      </c>
      <c r="V78" s="370"/>
      <c r="W78" s="370"/>
      <c r="X78" s="370"/>
      <c r="Y78" s="369">
        <f>COUNTIF(Y43:Y74,"F")</f>
        <v>0</v>
      </c>
      <c r="Z78" s="370"/>
      <c r="AA78" s="370"/>
      <c r="AB78" s="370"/>
      <c r="AC78" s="369">
        <f>COUNTIF(AC43:AC74,"F")</f>
        <v>1</v>
      </c>
      <c r="AD78" s="370"/>
      <c r="AE78" s="370"/>
      <c r="AF78" s="370"/>
      <c r="AG78" s="369">
        <f>COUNTIF(AG43:AG74,"F")</f>
        <v>0</v>
      </c>
      <c r="AH78" s="370"/>
      <c r="AI78" s="370"/>
      <c r="AJ78" s="370"/>
      <c r="AK78" s="369">
        <f>COUNTIF(AK43:AK74,"F")</f>
        <v>4</v>
      </c>
      <c r="AL78" s="370"/>
      <c r="AM78" s="370"/>
      <c r="AN78" s="60"/>
      <c r="AO78" s="59">
        <f>COUNTIF(AO43:AO74,"F")</f>
        <v>0</v>
      </c>
      <c r="AP78" s="60"/>
      <c r="AQ78" s="60"/>
      <c r="AR78" s="60"/>
      <c r="AS78" s="59">
        <f>COUNTIF(AS43:AS74,"F")</f>
        <v>1</v>
      </c>
      <c r="AT78" s="60"/>
      <c r="AU78" s="60"/>
      <c r="AV78" s="60"/>
      <c r="AW78" s="61">
        <f>COUNTIF(AW43:AW74,"F")</f>
        <v>1</v>
      </c>
      <c r="AX78" s="459">
        <f>SUM(E78:AW78)</f>
        <v>11</v>
      </c>
      <c r="AY78" s="459"/>
      <c r="AZ78" s="62" t="s">
        <v>64</v>
      </c>
      <c r="BA78" s="343"/>
      <c r="BB78" s="293"/>
      <c r="BC78" s="293"/>
      <c r="BD78" s="293"/>
      <c r="BE78" s="293"/>
      <c r="BF78" s="242"/>
      <c r="BG78" s="253"/>
      <c r="BH78" s="253"/>
      <c r="BI78" s="253"/>
      <c r="BJ78" s="253"/>
      <c r="BK78" s="254"/>
      <c r="BL78" s="254"/>
      <c r="BM78" s="254"/>
    </row>
    <row r="79" spans="1:65" s="254" customFormat="1" ht="9.75" customHeight="1">
      <c r="A79" s="347"/>
      <c r="B79" s="348"/>
      <c r="C79" s="349"/>
      <c r="E79" s="63" t="s">
        <v>98</v>
      </c>
      <c r="F79" s="1"/>
      <c r="G79" s="1"/>
      <c r="H79" s="1"/>
      <c r="I79" s="64">
        <v>25</v>
      </c>
      <c r="J79" s="1"/>
      <c r="K79" s="65" t="s">
        <v>99</v>
      </c>
      <c r="L79" s="1"/>
      <c r="M79" s="1"/>
      <c r="N79" s="16"/>
      <c r="O79" s="40"/>
      <c r="P79" s="1"/>
      <c r="Q79" s="65"/>
      <c r="R79" s="16"/>
      <c r="S79" s="16"/>
      <c r="T79" s="1"/>
      <c r="U79" s="460" t="s">
        <v>100</v>
      </c>
      <c r="V79" s="461"/>
      <c r="W79" s="461"/>
      <c r="X79" s="461"/>
      <c r="Y79" s="461"/>
      <c r="Z79" s="461"/>
      <c r="AA79" s="461"/>
      <c r="AB79" s="237"/>
      <c r="AC79" s="461" t="s">
        <v>68</v>
      </c>
      <c r="AD79" s="461"/>
      <c r="AE79" s="461"/>
      <c r="AF79" s="461"/>
      <c r="AG79" s="461"/>
      <c r="AH79" s="461"/>
      <c r="AI79" s="461"/>
      <c r="AJ79" s="461"/>
      <c r="AK79" s="461"/>
      <c r="AL79" s="461"/>
      <c r="AM79" s="464"/>
      <c r="AN79" s="1"/>
      <c r="AO79" s="371"/>
      <c r="AP79" s="372"/>
      <c r="AQ79" s="372"/>
      <c r="AR79" s="372"/>
      <c r="AS79" s="373"/>
      <c r="AT79" s="372"/>
      <c r="AU79" s="372"/>
      <c r="AV79" s="373"/>
      <c r="AW79" s="14"/>
      <c r="AX79" s="663" t="s">
        <v>69</v>
      </c>
      <c r="AY79" s="467"/>
      <c r="AZ79" s="468"/>
      <c r="BA79" s="350"/>
      <c r="BB79" s="293"/>
      <c r="BC79" s="293"/>
      <c r="BD79" s="293"/>
      <c r="BE79" s="293"/>
      <c r="BF79" s="253"/>
      <c r="BG79" s="253"/>
      <c r="BH79" s="253"/>
      <c r="BI79" s="253"/>
      <c r="BJ79" s="253"/>
    </row>
    <row r="80" spans="1:65" s="254" customFormat="1" ht="9.75" customHeight="1">
      <c r="A80" s="347"/>
      <c r="B80" s="348"/>
      <c r="C80" s="295"/>
      <c r="D80" s="24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6"/>
      <c r="S80" s="16"/>
      <c r="T80" s="1"/>
      <c r="U80" s="462"/>
      <c r="V80" s="463"/>
      <c r="W80" s="463"/>
      <c r="X80" s="463"/>
      <c r="Y80" s="463"/>
      <c r="Z80" s="463"/>
      <c r="AA80" s="463"/>
      <c r="AB80" s="238"/>
      <c r="AC80" s="463"/>
      <c r="AD80" s="463"/>
      <c r="AE80" s="463"/>
      <c r="AF80" s="463"/>
      <c r="AG80" s="463"/>
      <c r="AH80" s="463"/>
      <c r="AI80" s="463"/>
      <c r="AJ80" s="463"/>
      <c r="AK80" s="463"/>
      <c r="AL80" s="463"/>
      <c r="AM80" s="465"/>
      <c r="AN80" s="1"/>
      <c r="AO80" s="472" t="s">
        <v>70</v>
      </c>
      <c r="AP80" s="473"/>
      <c r="AQ80" s="473"/>
      <c r="AR80" s="473"/>
      <c r="AS80" s="473"/>
      <c r="AT80" s="473"/>
      <c r="AU80" s="473"/>
      <c r="AV80" s="473"/>
      <c r="AW80" s="474">
        <f>SUM(E75:AW75)</f>
        <v>0</v>
      </c>
      <c r="AX80" s="664"/>
      <c r="AY80" s="470"/>
      <c r="AZ80" s="471"/>
      <c r="BA80" s="350"/>
      <c r="BB80" s="293"/>
      <c r="BC80" s="293"/>
      <c r="BD80" s="293"/>
      <c r="BE80" s="293"/>
      <c r="BF80" s="253"/>
      <c r="BG80" s="253"/>
      <c r="BH80" s="253"/>
      <c r="BI80" s="253"/>
      <c r="BJ80" s="253"/>
    </row>
    <row r="81" spans="1:62" s="254" customFormat="1" ht="9.75" customHeight="1">
      <c r="A81" s="347"/>
      <c r="B81" s="348"/>
      <c r="C81" s="295"/>
      <c r="D81" s="243"/>
      <c r="E81" s="1"/>
      <c r="F81" s="1"/>
      <c r="G81" s="1"/>
      <c r="H81" s="1"/>
      <c r="I81" s="68">
        <v>30</v>
      </c>
      <c r="J81" s="65" t="s">
        <v>71</v>
      </c>
      <c r="K81" s="16"/>
      <c r="L81" s="1"/>
      <c r="M81" s="1"/>
      <c r="N81" s="1"/>
      <c r="O81" s="1"/>
      <c r="P81" s="1"/>
      <c r="Q81" s="1"/>
      <c r="R81" s="16"/>
      <c r="S81" s="16"/>
      <c r="T81" s="1"/>
      <c r="U81" s="462"/>
      <c r="V81" s="463"/>
      <c r="W81" s="463"/>
      <c r="X81" s="463"/>
      <c r="Y81" s="463"/>
      <c r="Z81" s="463"/>
      <c r="AA81" s="463"/>
      <c r="AB81" s="238"/>
      <c r="AC81" s="463"/>
      <c r="AD81" s="463"/>
      <c r="AE81" s="463"/>
      <c r="AF81" s="463"/>
      <c r="AG81" s="463"/>
      <c r="AH81" s="463"/>
      <c r="AI81" s="463"/>
      <c r="AJ81" s="463"/>
      <c r="AK81" s="463"/>
      <c r="AL81" s="463"/>
      <c r="AM81" s="465"/>
      <c r="AN81" s="1"/>
      <c r="AO81" s="472"/>
      <c r="AP81" s="473"/>
      <c r="AQ81" s="473"/>
      <c r="AR81" s="473"/>
      <c r="AS81" s="473"/>
      <c r="AT81" s="473"/>
      <c r="AU81" s="473"/>
      <c r="AV81" s="473"/>
      <c r="AW81" s="474"/>
      <c r="AX81" s="664"/>
      <c r="AY81" s="470"/>
      <c r="AZ81" s="471"/>
      <c r="BA81" s="350"/>
      <c r="BB81" s="293"/>
      <c r="BC81" s="293"/>
      <c r="BD81" s="293"/>
      <c r="BE81" s="293"/>
      <c r="BF81" s="253"/>
      <c r="BG81" s="253"/>
      <c r="BH81" s="253"/>
      <c r="BI81" s="253"/>
      <c r="BJ81" s="253"/>
    </row>
    <row r="82" spans="1:62" s="254" customFormat="1" ht="9.75" customHeight="1">
      <c r="A82" s="347"/>
      <c r="B82" s="348"/>
      <c r="C82" s="295"/>
      <c r="D82" s="24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6"/>
      <c r="S82" s="16"/>
      <c r="T82" s="1"/>
      <c r="U82" s="462"/>
      <c r="V82" s="463"/>
      <c r="W82" s="463"/>
      <c r="X82" s="463"/>
      <c r="Y82" s="463"/>
      <c r="Z82" s="463"/>
      <c r="AA82" s="463"/>
      <c r="AB82" s="238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5"/>
      <c r="AN82" s="1"/>
      <c r="AO82" s="18"/>
      <c r="AP82" s="1"/>
      <c r="AQ82" s="16"/>
      <c r="AR82" s="16"/>
      <c r="AS82" s="16"/>
      <c r="AT82" s="16"/>
      <c r="AU82" s="16"/>
      <c r="AV82" s="16"/>
      <c r="AW82" s="19"/>
      <c r="AX82" s="664"/>
      <c r="AY82" s="470"/>
      <c r="AZ82" s="471"/>
      <c r="BA82" s="350"/>
      <c r="BB82" s="253"/>
      <c r="BC82" s="253"/>
      <c r="BD82" s="253"/>
      <c r="BE82" s="253"/>
      <c r="BF82" s="253"/>
      <c r="BG82" s="253"/>
      <c r="BH82" s="253"/>
      <c r="BI82" s="253"/>
      <c r="BJ82" s="253"/>
    </row>
    <row r="83" spans="1:62" s="254" customFormat="1" ht="9.75" customHeight="1">
      <c r="A83" s="347"/>
      <c r="B83" s="348"/>
      <c r="C83" s="295"/>
      <c r="D83" s="243"/>
      <c r="E83" s="1"/>
      <c r="F83" s="1"/>
      <c r="G83" s="1"/>
      <c r="H83" s="1"/>
      <c r="I83" s="69" t="s">
        <v>50</v>
      </c>
      <c r="J83" s="1"/>
      <c r="K83" s="65" t="s">
        <v>101</v>
      </c>
      <c r="L83" s="1"/>
      <c r="M83" s="1"/>
      <c r="N83" s="1"/>
      <c r="O83" s="1"/>
      <c r="P83" s="1"/>
      <c r="Q83" s="1"/>
      <c r="R83" s="1"/>
      <c r="S83" s="1"/>
      <c r="T83" s="1"/>
      <c r="U83" s="462"/>
      <c r="V83" s="463"/>
      <c r="W83" s="463"/>
      <c r="X83" s="463"/>
      <c r="Y83" s="463"/>
      <c r="Z83" s="463"/>
      <c r="AA83" s="463"/>
      <c r="AB83" s="238"/>
      <c r="AC83" s="463"/>
      <c r="AD83" s="463"/>
      <c r="AE83" s="463"/>
      <c r="AF83" s="463"/>
      <c r="AG83" s="463"/>
      <c r="AH83" s="463"/>
      <c r="AI83" s="463"/>
      <c r="AJ83" s="463"/>
      <c r="AK83" s="463"/>
      <c r="AL83" s="463"/>
      <c r="AM83" s="465"/>
      <c r="AN83" s="1"/>
      <c r="AO83" s="18"/>
      <c r="AP83" s="1"/>
      <c r="AQ83" s="1"/>
      <c r="AR83" s="1"/>
      <c r="AS83" s="1"/>
      <c r="AT83" s="1"/>
      <c r="AU83" s="1"/>
      <c r="AV83" s="1"/>
      <c r="AW83" s="19"/>
      <c r="AX83" s="664"/>
      <c r="AY83" s="470"/>
      <c r="AZ83" s="471"/>
      <c r="BA83" s="350"/>
      <c r="BB83" s="253"/>
      <c r="BC83" s="253"/>
      <c r="BD83" s="253"/>
      <c r="BE83" s="253"/>
      <c r="BF83" s="253"/>
      <c r="BG83" s="253"/>
      <c r="BH83" s="253"/>
      <c r="BI83" s="253"/>
      <c r="BJ83" s="253"/>
    </row>
    <row r="84" spans="1:62" s="254" customFormat="1" ht="9.75" customHeight="1">
      <c r="A84" s="347"/>
      <c r="B84" s="348"/>
      <c r="C84" s="351"/>
      <c r="E84" s="16"/>
      <c r="F84" s="1"/>
      <c r="G84" s="1"/>
      <c r="H84" s="1"/>
      <c r="I84" s="70" t="s">
        <v>53</v>
      </c>
      <c r="J84" s="1"/>
      <c r="K84" s="531" t="s">
        <v>102</v>
      </c>
      <c r="L84" s="531"/>
      <c r="M84" s="531"/>
      <c r="N84" s="531"/>
      <c r="O84" s="531"/>
      <c r="P84" s="531"/>
      <c r="Q84" s="531"/>
      <c r="R84" s="531"/>
      <c r="S84" s="531"/>
      <c r="T84" s="1"/>
      <c r="U84" s="462"/>
      <c r="V84" s="463"/>
      <c r="W84" s="463"/>
      <c r="X84" s="463"/>
      <c r="Y84" s="463"/>
      <c r="Z84" s="463"/>
      <c r="AA84" s="463"/>
      <c r="AB84" s="238"/>
      <c r="AC84" s="463"/>
      <c r="AD84" s="463"/>
      <c r="AE84" s="463"/>
      <c r="AF84" s="463"/>
      <c r="AG84" s="463"/>
      <c r="AH84" s="463"/>
      <c r="AI84" s="463"/>
      <c r="AJ84" s="463"/>
      <c r="AK84" s="463"/>
      <c r="AL84" s="463"/>
      <c r="AM84" s="465"/>
      <c r="AN84" s="1"/>
      <c r="AO84" s="18"/>
      <c r="AP84" s="1"/>
      <c r="AQ84" s="1"/>
      <c r="AR84" s="1"/>
      <c r="AS84" s="1" t="s">
        <v>103</v>
      </c>
      <c r="AT84" s="1"/>
      <c r="AU84" s="1"/>
      <c r="AV84" s="1"/>
      <c r="AW84" s="374">
        <f>+(7/(($AX$85))*AW80)</f>
        <v>0</v>
      </c>
      <c r="AX84" s="664"/>
      <c r="AY84" s="470"/>
      <c r="AZ84" s="471"/>
      <c r="BA84" s="350"/>
      <c r="BB84" s="253"/>
      <c r="BC84" s="253"/>
      <c r="BD84" s="253"/>
      <c r="BE84" s="253"/>
      <c r="BF84" s="253"/>
      <c r="BG84" s="253"/>
      <c r="BH84" s="253"/>
      <c r="BI84" s="253"/>
      <c r="BJ84" s="253"/>
    </row>
    <row r="85" spans="1:62" s="254" customFormat="1" ht="16.5" customHeight="1">
      <c r="A85" s="347"/>
      <c r="B85" s="348"/>
      <c r="C85" s="352"/>
      <c r="D85" s="353"/>
      <c r="E85" s="194"/>
      <c r="F85" s="71"/>
      <c r="G85" s="71"/>
      <c r="H85" s="71"/>
      <c r="I85" s="71"/>
      <c r="J85" s="71"/>
      <c r="K85" s="532"/>
      <c r="L85" s="532"/>
      <c r="M85" s="532"/>
      <c r="N85" s="532"/>
      <c r="O85" s="532"/>
      <c r="P85" s="532"/>
      <c r="Q85" s="532"/>
      <c r="R85" s="532"/>
      <c r="S85" s="532"/>
      <c r="T85" s="168"/>
      <c r="U85" s="375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376"/>
      <c r="AN85" s="168"/>
      <c r="AO85" s="375"/>
      <c r="AP85" s="168"/>
      <c r="AQ85" s="168"/>
      <c r="AR85" s="168"/>
      <c r="AS85" s="168"/>
      <c r="AT85" s="377"/>
      <c r="AU85" s="377"/>
      <c r="AV85" s="378"/>
      <c r="AW85" s="379"/>
      <c r="AX85" s="476">
        <f t="shared" ref="AX85" si="13">$AZ$5</f>
        <v>1477</v>
      </c>
      <c r="AY85" s="476"/>
      <c r="AZ85" s="477"/>
      <c r="BA85" s="354" t="s">
        <v>12</v>
      </c>
      <c r="BB85" s="253"/>
      <c r="BC85" s="253"/>
      <c r="BD85" s="253"/>
      <c r="BE85" s="253"/>
      <c r="BF85" s="253"/>
      <c r="BG85" s="253"/>
      <c r="BH85" s="253"/>
      <c r="BI85" s="253"/>
      <c r="BJ85" s="253"/>
    </row>
    <row r="86" spans="1:62" s="254" customFormat="1" ht="16.5" customHeight="1">
      <c r="A86" s="347"/>
      <c r="B86" s="348"/>
      <c r="C86" s="355" t="s">
        <v>104</v>
      </c>
      <c r="D86" s="253"/>
      <c r="E86" s="356"/>
      <c r="F86" s="242"/>
      <c r="G86" s="242"/>
      <c r="H86" s="242"/>
      <c r="I86" s="242"/>
      <c r="J86" s="242"/>
      <c r="K86" s="357"/>
      <c r="L86" s="357"/>
      <c r="M86" s="357"/>
      <c r="N86" s="357"/>
      <c r="O86" s="357"/>
      <c r="P86" s="357"/>
      <c r="Q86" s="357"/>
      <c r="R86" s="357"/>
      <c r="S86" s="357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64"/>
      <c r="AU86" s="264"/>
      <c r="AV86" s="358"/>
      <c r="AW86" s="359"/>
      <c r="AX86" s="360"/>
      <c r="AY86" s="360"/>
      <c r="AZ86" s="360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</row>
    <row r="87" spans="1:62" s="254" customFormat="1" ht="16.5" customHeight="1">
      <c r="A87" s="347"/>
      <c r="B87" s="348"/>
      <c r="C87" s="355" t="s">
        <v>105</v>
      </c>
      <c r="D87" s="253"/>
      <c r="E87" s="356"/>
      <c r="F87" s="242"/>
      <c r="G87" s="242"/>
      <c r="H87" s="242"/>
      <c r="I87" s="242"/>
      <c r="J87" s="242"/>
      <c r="K87" s="357"/>
      <c r="L87" s="357"/>
      <c r="M87" s="357"/>
      <c r="N87" s="357"/>
      <c r="O87" s="357"/>
      <c r="P87" s="357"/>
      <c r="Q87" s="357"/>
      <c r="R87" s="357"/>
      <c r="S87" s="357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64"/>
      <c r="AU87" s="264"/>
      <c r="AV87" s="358"/>
      <c r="AW87" s="359"/>
      <c r="AX87" s="360"/>
      <c r="AY87" s="360"/>
      <c r="AZ87" s="360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</row>
    <row r="88" spans="1:62" s="254" customFormat="1" ht="9.75" customHeight="1">
      <c r="A88" s="347"/>
      <c r="B88" s="348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53"/>
      <c r="AZ88" s="253"/>
      <c r="BA88" s="253"/>
      <c r="BB88" s="253"/>
      <c r="BC88" s="253"/>
      <c r="BD88" s="253"/>
      <c r="BE88" s="253"/>
      <c r="BF88" s="253"/>
      <c r="BG88" s="253"/>
      <c r="BH88" s="253"/>
      <c r="BI88" s="253"/>
      <c r="BJ88" s="253"/>
    </row>
    <row r="89" spans="1:62" s="288" customFormat="1" ht="15.75" customHeight="1">
      <c r="A89" s="275"/>
      <c r="B89" s="275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5"/>
      <c r="AG89" s="275"/>
      <c r="AH89" s="275"/>
      <c r="AI89" s="275"/>
      <c r="AJ89" s="275"/>
      <c r="AK89" s="275"/>
      <c r="AL89" s="275"/>
      <c r="AM89" s="275"/>
      <c r="AN89" s="275"/>
      <c r="AO89" s="275"/>
      <c r="AP89" s="275"/>
      <c r="AQ89" s="275"/>
      <c r="AR89" s="275"/>
      <c r="AS89" s="275"/>
      <c r="AT89" s="275"/>
      <c r="AU89" s="275"/>
      <c r="AV89" s="275"/>
      <c r="AW89" s="275"/>
      <c r="AX89" s="275"/>
      <c r="AY89" s="275"/>
      <c r="AZ89" s="275"/>
      <c r="BA89" s="275"/>
      <c r="BB89" s="275"/>
      <c r="BC89" s="275"/>
      <c r="BD89" s="275"/>
      <c r="BE89" s="275"/>
      <c r="BF89" s="275"/>
      <c r="BG89" s="275"/>
      <c r="BH89" s="275"/>
      <c r="BI89" s="275"/>
      <c r="BJ89" s="275"/>
    </row>
    <row r="90" spans="1:62" s="254" customFormat="1" ht="9.75" customHeight="1">
      <c r="A90" s="347"/>
      <c r="B90" s="348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  <c r="AG90" s="361"/>
      <c r="AH90" s="361"/>
      <c r="AI90" s="361"/>
      <c r="AJ90" s="361"/>
      <c r="AK90" s="361"/>
      <c r="AL90" s="361"/>
      <c r="AM90" s="361"/>
      <c r="AN90" s="361"/>
      <c r="AO90" s="361"/>
      <c r="AP90" s="361"/>
      <c r="AQ90" s="361"/>
      <c r="AR90" s="361"/>
      <c r="AS90" s="361"/>
      <c r="AT90" s="361"/>
      <c r="AU90" s="361"/>
      <c r="AV90" s="361"/>
      <c r="AW90" s="361"/>
      <c r="AX90" s="242"/>
      <c r="AY90" s="253"/>
      <c r="AZ90" s="253"/>
      <c r="BA90" s="253"/>
      <c r="BB90" s="253"/>
      <c r="BC90" s="253"/>
      <c r="BD90" s="253"/>
      <c r="BE90" s="253"/>
      <c r="BF90" s="253"/>
      <c r="BG90" s="253"/>
      <c r="BH90" s="253"/>
      <c r="BI90" s="253"/>
      <c r="BJ90" s="253"/>
    </row>
    <row r="91" spans="1:62" s="364" customFormat="1" ht="18.75" customHeight="1">
      <c r="A91" s="347"/>
      <c r="B91" s="348"/>
      <c r="C91" s="478" t="s">
        <v>76</v>
      </c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79"/>
      <c r="P91" s="479"/>
      <c r="Q91" s="479"/>
      <c r="R91" s="479"/>
      <c r="S91" s="479"/>
      <c r="T91" s="479"/>
      <c r="U91" s="479"/>
      <c r="V91" s="479"/>
      <c r="W91" s="479"/>
      <c r="X91" s="479"/>
      <c r="Y91" s="479"/>
      <c r="Z91" s="479"/>
      <c r="AA91" s="479"/>
      <c r="AB91" s="479"/>
      <c r="AC91" s="479"/>
      <c r="AD91" s="479"/>
      <c r="AE91" s="479"/>
      <c r="AF91" s="479"/>
      <c r="AG91" s="479"/>
      <c r="AH91" s="479"/>
      <c r="AI91" s="479"/>
      <c r="AJ91" s="479"/>
      <c r="AK91" s="479"/>
      <c r="AL91" s="479"/>
      <c r="AM91" s="479"/>
      <c r="AN91" s="479"/>
      <c r="AO91" s="479"/>
      <c r="AP91" s="479"/>
      <c r="AQ91" s="479"/>
      <c r="AR91" s="479"/>
      <c r="AS91" s="479"/>
      <c r="AT91" s="479"/>
      <c r="AU91" s="479"/>
      <c r="AV91" s="479"/>
      <c r="AW91" s="480"/>
      <c r="AX91" s="362"/>
      <c r="AY91" s="363"/>
      <c r="AZ91" s="363"/>
      <c r="BA91" s="363"/>
      <c r="BB91" s="363"/>
      <c r="BC91" s="363"/>
      <c r="BD91" s="363"/>
      <c r="BE91" s="363"/>
      <c r="BF91" s="363"/>
      <c r="BG91" s="363"/>
      <c r="BH91" s="363"/>
      <c r="BI91" s="363"/>
      <c r="BJ91" s="363"/>
    </row>
    <row r="92" spans="1:62" s="254" customFormat="1" ht="9.75" customHeight="1" thickBot="1">
      <c r="A92" s="388" t="s">
        <v>1</v>
      </c>
      <c r="B92" s="246"/>
      <c r="C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  <c r="AY92" s="253"/>
      <c r="AZ92" s="242"/>
      <c r="BA92" s="242"/>
      <c r="BB92" s="242"/>
      <c r="BC92" s="242"/>
      <c r="BD92" s="242"/>
      <c r="BE92" s="242"/>
      <c r="BF92" s="253"/>
      <c r="BG92" s="253"/>
      <c r="BH92" s="253"/>
      <c r="BI92" s="253"/>
      <c r="BJ92" s="253"/>
    </row>
    <row r="93" spans="1:62" s="254" customFormat="1" ht="38.25" customHeight="1">
      <c r="A93" s="388"/>
      <c r="B93" s="246"/>
      <c r="C93" s="481" t="s">
        <v>77</v>
      </c>
      <c r="D93" s="482"/>
      <c r="E93" s="482"/>
      <c r="F93" s="482"/>
      <c r="G93" s="482"/>
      <c r="H93" s="482"/>
      <c r="I93" s="482"/>
      <c r="J93" s="482"/>
      <c r="K93" s="482"/>
      <c r="L93" s="482"/>
      <c r="M93" s="482"/>
      <c r="N93" s="482"/>
      <c r="O93" s="482"/>
      <c r="P93" s="482"/>
      <c r="Q93" s="482"/>
      <c r="R93" s="482"/>
      <c r="S93" s="482"/>
      <c r="T93" s="482"/>
      <c r="U93" s="482"/>
      <c r="V93" s="482"/>
      <c r="W93" s="482"/>
      <c r="X93" s="483"/>
      <c r="Y93" s="365"/>
      <c r="Z93" s="365"/>
      <c r="AA93" s="365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  <c r="BJ93" s="253"/>
    </row>
    <row r="94" spans="1:62" s="254" customFormat="1" ht="54" customHeight="1" thickBot="1">
      <c r="A94" s="388"/>
      <c r="B94" s="246"/>
      <c r="C94" s="484" t="s">
        <v>106</v>
      </c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6"/>
      <c r="Q94" s="487">
        <f t="shared" ref="Q94" si="14">$AZ$5</f>
        <v>1477</v>
      </c>
      <c r="R94" s="488"/>
      <c r="S94" s="488"/>
      <c r="T94" s="488"/>
      <c r="U94" s="488"/>
      <c r="V94" s="488"/>
      <c r="W94" s="488"/>
      <c r="X94" s="489"/>
      <c r="Y94" s="141"/>
      <c r="Z94" s="142"/>
      <c r="AA94" s="142"/>
      <c r="AB94" s="380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253"/>
      <c r="AQ94" s="253"/>
      <c r="AR94" s="253"/>
      <c r="AS94" s="253"/>
      <c r="AT94" s="253"/>
      <c r="AU94" s="253"/>
      <c r="AV94" s="253"/>
      <c r="AW94" s="253"/>
      <c r="AX94" s="253"/>
      <c r="AY94" s="253"/>
      <c r="AZ94" s="253"/>
      <c r="BA94" s="253"/>
      <c r="BB94" s="253"/>
      <c r="BC94" s="253"/>
      <c r="BD94" s="253"/>
      <c r="BE94" s="253"/>
      <c r="BF94" s="253"/>
      <c r="BG94" s="253"/>
      <c r="BH94" s="253"/>
      <c r="BI94" s="253"/>
      <c r="BJ94" s="253"/>
    </row>
    <row r="95" spans="1:62" s="254" customFormat="1" ht="40.5" customHeight="1" thickBot="1">
      <c r="A95" s="388"/>
      <c r="B95" s="246"/>
      <c r="C95" s="490" t="s">
        <v>107</v>
      </c>
      <c r="D95" s="491"/>
      <c r="E95" s="491"/>
      <c r="F95" s="491"/>
      <c r="G95" s="491"/>
      <c r="H95" s="491"/>
      <c r="I95" s="491"/>
      <c r="J95" s="491"/>
      <c r="K95" s="491"/>
      <c r="L95" s="491"/>
      <c r="M95" s="491"/>
      <c r="N95" s="491"/>
      <c r="O95" s="491"/>
      <c r="P95" s="492"/>
      <c r="Q95" s="493">
        <f>$AW$80</f>
        <v>0</v>
      </c>
      <c r="R95" s="494"/>
      <c r="S95" s="494"/>
      <c r="T95" s="495"/>
      <c r="U95" s="495"/>
      <c r="V95" s="495"/>
      <c r="W95" s="495"/>
      <c r="X95" s="496"/>
      <c r="Y95" s="188" t="s">
        <v>108</v>
      </c>
      <c r="Z95" s="497" t="s">
        <v>109</v>
      </c>
      <c r="AA95" s="498"/>
      <c r="AB95" s="498"/>
      <c r="AC95" s="498"/>
      <c r="AD95" s="498"/>
      <c r="AE95" s="498"/>
      <c r="AF95" s="498"/>
      <c r="AG95" s="498"/>
      <c r="AH95" s="498"/>
      <c r="AI95" s="498"/>
      <c r="AJ95" s="499"/>
      <c r="AK95" s="512">
        <f>O14-Q95</f>
        <v>0</v>
      </c>
      <c r="AL95" s="513"/>
      <c r="AM95" s="513"/>
      <c r="AN95" s="513"/>
      <c r="AO95" s="514"/>
      <c r="AP95" s="366"/>
      <c r="AQ95" s="253"/>
      <c r="AR95" s="253"/>
      <c r="AS95" s="253"/>
      <c r="AT95" s="253"/>
      <c r="AU95" s="253"/>
      <c r="AV95" s="253"/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</row>
    <row r="96" spans="1:62" s="254" customFormat="1" ht="40.5" customHeight="1">
      <c r="A96" s="388"/>
      <c r="B96" s="246"/>
      <c r="C96" s="515" t="s">
        <v>110</v>
      </c>
      <c r="D96" s="516"/>
      <c r="E96" s="516"/>
      <c r="F96" s="516"/>
      <c r="G96" s="516"/>
      <c r="H96" s="516"/>
      <c r="I96" s="516"/>
      <c r="J96" s="516"/>
      <c r="K96" s="516"/>
      <c r="L96" s="516"/>
      <c r="M96" s="516"/>
      <c r="N96" s="516"/>
      <c r="O96" s="516"/>
      <c r="P96" s="517"/>
      <c r="Q96" s="518">
        <v>12</v>
      </c>
      <c r="R96" s="519"/>
      <c r="S96" s="519"/>
      <c r="T96" s="519"/>
      <c r="U96" s="519"/>
      <c r="V96" s="519"/>
      <c r="W96" s="519"/>
      <c r="X96" s="520"/>
      <c r="Y96" s="141"/>
      <c r="Z96" s="142"/>
      <c r="AA96" s="142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253"/>
      <c r="AQ96" s="253"/>
      <c r="AR96" s="253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</row>
    <row r="97" spans="1:62" s="254" customFormat="1" ht="24.75" customHeight="1">
      <c r="A97" s="388"/>
      <c r="B97" s="246"/>
      <c r="C97" s="521" t="s">
        <v>82</v>
      </c>
      <c r="D97" s="522"/>
      <c r="E97" s="522"/>
      <c r="F97" s="522"/>
      <c r="G97" s="522"/>
      <c r="H97" s="522"/>
      <c r="I97" s="522"/>
      <c r="J97" s="522"/>
      <c r="K97" s="522"/>
      <c r="L97" s="522"/>
      <c r="M97" s="522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3"/>
      <c r="Y97" s="143"/>
      <c r="Z97" s="144"/>
      <c r="AA97" s="144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253"/>
      <c r="AQ97" s="253"/>
      <c r="AR97" s="253"/>
      <c r="AS97" s="253"/>
      <c r="AT97" s="242"/>
      <c r="AU97" s="253"/>
      <c r="AV97" s="253"/>
      <c r="AW97" s="253"/>
      <c r="AX97" s="253"/>
      <c r="AY97" s="253"/>
      <c r="AZ97" s="242"/>
      <c r="BA97" s="253"/>
      <c r="BB97" s="253"/>
      <c r="BC97" s="253"/>
      <c r="BD97" s="253"/>
      <c r="BE97" s="253"/>
      <c r="BF97" s="253"/>
      <c r="BG97" s="253"/>
      <c r="BH97" s="253"/>
      <c r="BI97" s="253"/>
      <c r="BJ97" s="253"/>
    </row>
    <row r="98" spans="1:62" s="254" customFormat="1" ht="21" customHeight="1" thickBot="1">
      <c r="A98" s="388"/>
      <c r="B98" s="246"/>
      <c r="C98" s="524" t="s">
        <v>83</v>
      </c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6"/>
      <c r="Q98" s="527">
        <f>+((Q95/Q94)*1820)</f>
        <v>0</v>
      </c>
      <c r="R98" s="528"/>
      <c r="S98" s="528"/>
      <c r="T98" s="529"/>
      <c r="U98" s="529"/>
      <c r="V98" s="529"/>
      <c r="W98" s="529"/>
      <c r="X98" s="530"/>
      <c r="Y98" s="143"/>
      <c r="Z98" s="144"/>
      <c r="AA98" s="144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253"/>
      <c r="AQ98" s="253"/>
      <c r="AR98" s="253"/>
      <c r="AS98" s="253"/>
      <c r="AT98" s="253"/>
      <c r="AU98" s="253"/>
      <c r="AV98" s="242"/>
      <c r="AW98" s="253"/>
      <c r="AX98" s="253"/>
      <c r="AY98" s="253"/>
      <c r="AZ98" s="253"/>
      <c r="BA98" s="253"/>
      <c r="BB98" s="242"/>
      <c r="BC98" s="253"/>
      <c r="BD98" s="253"/>
      <c r="BE98" s="253"/>
      <c r="BF98" s="253"/>
      <c r="BG98" s="253"/>
      <c r="BH98" s="253"/>
      <c r="BI98" s="253"/>
      <c r="BJ98" s="253"/>
    </row>
    <row r="99" spans="1:62" s="254" customFormat="1" ht="18.75" customHeight="1" thickBot="1">
      <c r="A99" s="388"/>
      <c r="B99" s="246"/>
      <c r="C99" s="500" t="s">
        <v>111</v>
      </c>
      <c r="D99" s="501"/>
      <c r="E99" s="501"/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2"/>
      <c r="Q99" s="503">
        <f>+((Q95/Q94)*1820)/Q96</f>
        <v>0</v>
      </c>
      <c r="R99" s="503"/>
      <c r="S99" s="503"/>
      <c r="T99" s="504"/>
      <c r="U99" s="504"/>
      <c r="V99" s="504"/>
      <c r="W99" s="504"/>
      <c r="X99" s="505"/>
      <c r="Y99" s="143"/>
      <c r="Z99" s="144"/>
      <c r="AA99" s="144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253"/>
      <c r="AQ99" s="253"/>
      <c r="AR99" s="253"/>
      <c r="AS99" s="253"/>
      <c r="AT99" s="253"/>
      <c r="AU99" s="253"/>
      <c r="AV99" s="242"/>
      <c r="AW99" s="253"/>
      <c r="AX99" s="253"/>
      <c r="AY99" s="253"/>
      <c r="AZ99" s="253"/>
      <c r="BA99" s="253"/>
      <c r="BB99" s="242"/>
      <c r="BC99" s="242"/>
      <c r="BD99" s="242"/>
      <c r="BE99" s="242"/>
      <c r="BF99" s="253"/>
      <c r="BG99" s="253"/>
      <c r="BH99" s="253"/>
      <c r="BI99" s="253"/>
      <c r="BJ99" s="253"/>
    </row>
    <row r="100" spans="1:62" s="254" customFormat="1" ht="18.75" customHeight="1" thickBot="1">
      <c r="A100" s="388"/>
      <c r="B100" s="246"/>
      <c r="C100" s="506" t="s">
        <v>112</v>
      </c>
      <c r="D100" s="507"/>
      <c r="E100" s="507"/>
      <c r="F100" s="507"/>
      <c r="G100" s="507"/>
      <c r="H100" s="507"/>
      <c r="I100" s="507"/>
      <c r="J100" s="507"/>
      <c r="K100" s="507"/>
      <c r="L100" s="507"/>
      <c r="M100" s="507"/>
      <c r="N100" s="507"/>
      <c r="O100" s="507"/>
      <c r="P100" s="508"/>
      <c r="Q100" s="509">
        <f>+((Q95/Q94)*1820)/Q96/(52/12)</f>
        <v>0</v>
      </c>
      <c r="R100" s="509"/>
      <c r="S100" s="509"/>
      <c r="T100" s="510"/>
      <c r="U100" s="510"/>
      <c r="V100" s="510"/>
      <c r="W100" s="510"/>
      <c r="X100" s="511"/>
      <c r="Y100" s="143"/>
      <c r="Z100" s="144"/>
      <c r="AA100" s="144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253"/>
      <c r="AQ100" s="253"/>
      <c r="AR100" s="253"/>
      <c r="AS100" s="253"/>
      <c r="AT100" s="253"/>
      <c r="AU100" s="253"/>
      <c r="AV100" s="242"/>
      <c r="AW100" s="253"/>
      <c r="AX100" s="253"/>
      <c r="AY100" s="253"/>
      <c r="AZ100" s="253"/>
      <c r="BA100" s="253"/>
      <c r="BB100" s="242"/>
      <c r="BC100" s="242"/>
      <c r="BD100" s="242"/>
      <c r="BE100" s="242"/>
      <c r="BF100" s="253"/>
      <c r="BG100" s="253"/>
      <c r="BH100" s="253"/>
      <c r="BI100" s="253"/>
      <c r="BJ100" s="253"/>
    </row>
    <row r="101" spans="1:62" s="254" customFormat="1" ht="9.75" customHeight="1">
      <c r="A101" s="367"/>
      <c r="B101" s="348"/>
      <c r="AZ101" s="243"/>
      <c r="BA101" s="243"/>
      <c r="BB101" s="243"/>
      <c r="BC101" s="243"/>
      <c r="BD101" s="243"/>
      <c r="BE101" s="243"/>
    </row>
  </sheetData>
  <sheetProtection algorithmName="SHA-512" hashValue="e5mea6QIYxjdI+2WdcYqLXUXMTOoclr+xmnR7DbsRXUDXwbX3PbAIMX/Cr2Tv1S0XS2VVri26V1yaAyJZmTREA==" saltValue="/D4QFRBuzBQkNLKddi9w5w==" spinCount="100000" sheet="1" objects="1" scenarios="1"/>
  <mergeCells count="142">
    <mergeCell ref="AX85:AZ85"/>
    <mergeCell ref="C91:AW91"/>
    <mergeCell ref="A92:A100"/>
    <mergeCell ref="C93:X93"/>
    <mergeCell ref="C94:P94"/>
    <mergeCell ref="Q94:X94"/>
    <mergeCell ref="C95:P95"/>
    <mergeCell ref="Q95:X95"/>
    <mergeCell ref="Z95:AJ95"/>
    <mergeCell ref="C99:P99"/>
    <mergeCell ref="Q99:X99"/>
    <mergeCell ref="C100:P100"/>
    <mergeCell ref="Q100:X100"/>
    <mergeCell ref="AK95:AO95"/>
    <mergeCell ref="C96:P96"/>
    <mergeCell ref="Q96:X96"/>
    <mergeCell ref="C97:X97"/>
    <mergeCell ref="C98:P98"/>
    <mergeCell ref="Q98:X98"/>
    <mergeCell ref="K84:S85"/>
    <mergeCell ref="AX76:AY76"/>
    <mergeCell ref="AX77:AY77"/>
    <mergeCell ref="AX78:AY78"/>
    <mergeCell ref="U79:AA84"/>
    <mergeCell ref="AC79:AM84"/>
    <mergeCell ref="AX79:AZ84"/>
    <mergeCell ref="AA41:AB41"/>
    <mergeCell ref="AE41:AF41"/>
    <mergeCell ref="AI41:AJ41"/>
    <mergeCell ref="AM41:AN41"/>
    <mergeCell ref="AQ41:AR41"/>
    <mergeCell ref="AU41:AV41"/>
    <mergeCell ref="AW80:AW81"/>
    <mergeCell ref="AO80:AV81"/>
    <mergeCell ref="AM40:AO40"/>
    <mergeCell ref="AQ40:AS40"/>
    <mergeCell ref="AU40:AW40"/>
    <mergeCell ref="A36:A75"/>
    <mergeCell ref="AZ36:BA36"/>
    <mergeCell ref="G37:M37"/>
    <mergeCell ref="O37:U37"/>
    <mergeCell ref="C40:E40"/>
    <mergeCell ref="G40:I40"/>
    <mergeCell ref="K40:M40"/>
    <mergeCell ref="O40:Q40"/>
    <mergeCell ref="S40:U40"/>
    <mergeCell ref="W40:Y40"/>
    <mergeCell ref="C41:D41"/>
    <mergeCell ref="G41:H41"/>
    <mergeCell ref="K41:L41"/>
    <mergeCell ref="O41:P41"/>
    <mergeCell ref="S41:T41"/>
    <mergeCell ref="W41:X41"/>
    <mergeCell ref="AA40:AC40"/>
    <mergeCell ref="AE40:AG40"/>
    <mergeCell ref="AI40:AK40"/>
    <mergeCell ref="AX74:AZ74"/>
    <mergeCell ref="AX75:AY75"/>
    <mergeCell ref="AH30:AJ30"/>
    <mergeCell ref="H31:I31"/>
    <mergeCell ref="L31:M31"/>
    <mergeCell ref="P31:Q31"/>
    <mergeCell ref="T31:U31"/>
    <mergeCell ref="X31:Y31"/>
    <mergeCell ref="AB31:AC31"/>
    <mergeCell ref="AF31:AG31"/>
    <mergeCell ref="AH31:AJ31"/>
    <mergeCell ref="AH28:AJ28"/>
    <mergeCell ref="G29:I29"/>
    <mergeCell ref="K29:M29"/>
    <mergeCell ref="O29:Q29"/>
    <mergeCell ref="S29:U29"/>
    <mergeCell ref="W29:Y29"/>
    <mergeCell ref="AA29:AC29"/>
    <mergeCell ref="AE29:AG29"/>
    <mergeCell ref="AA27:AC27"/>
    <mergeCell ref="AE27:AG27"/>
    <mergeCell ref="G28:I28"/>
    <mergeCell ref="K28:M28"/>
    <mergeCell ref="O28:Q28"/>
    <mergeCell ref="S28:U28"/>
    <mergeCell ref="W28:Y28"/>
    <mergeCell ref="AA28:AC28"/>
    <mergeCell ref="AE28:AG28"/>
    <mergeCell ref="O25:Q25"/>
    <mergeCell ref="S25:U25"/>
    <mergeCell ref="W25:Y25"/>
    <mergeCell ref="AA25:AC25"/>
    <mergeCell ref="AE25:AG25"/>
    <mergeCell ref="G27:I27"/>
    <mergeCell ref="K27:M27"/>
    <mergeCell ref="O27:Q27"/>
    <mergeCell ref="S27:U27"/>
    <mergeCell ref="W27:Y27"/>
    <mergeCell ref="A19:A31"/>
    <mergeCell ref="G20:I20"/>
    <mergeCell ref="K20:M20"/>
    <mergeCell ref="O20:Q20"/>
    <mergeCell ref="G25:I25"/>
    <mergeCell ref="K25:M25"/>
    <mergeCell ref="AE23:AG23"/>
    <mergeCell ref="G24:I24"/>
    <mergeCell ref="K24:M24"/>
    <mergeCell ref="O24:Q24"/>
    <mergeCell ref="S24:U24"/>
    <mergeCell ref="W24:Y24"/>
    <mergeCell ref="AA24:AC24"/>
    <mergeCell ref="AE24:AG24"/>
    <mergeCell ref="S20:U20"/>
    <mergeCell ref="W20:Y20"/>
    <mergeCell ref="AA20:AC20"/>
    <mergeCell ref="AE20:AG20"/>
    <mergeCell ref="G23:I23"/>
    <mergeCell ref="K23:M23"/>
    <mergeCell ref="O23:Q23"/>
    <mergeCell ref="S23:U23"/>
    <mergeCell ref="W23:Y23"/>
    <mergeCell ref="AA23:AC23"/>
    <mergeCell ref="AX5:AY5"/>
    <mergeCell ref="BA5:BD5"/>
    <mergeCell ref="A8:A15"/>
    <mergeCell ref="D9:Q9"/>
    <mergeCell ref="E10:N10"/>
    <mergeCell ref="O10:Q10"/>
    <mergeCell ref="E11:N11"/>
    <mergeCell ref="O11:Q11"/>
    <mergeCell ref="E12:N12"/>
    <mergeCell ref="O12:Q12"/>
    <mergeCell ref="A3:A6"/>
    <mergeCell ref="AM3:AZ3"/>
    <mergeCell ref="AM4:AZ4"/>
    <mergeCell ref="D5:H5"/>
    <mergeCell ref="I5:P5"/>
    <mergeCell ref="Q5:U5"/>
    <mergeCell ref="V5:AK5"/>
    <mergeCell ref="AM5:AP5"/>
    <mergeCell ref="AQ5:AR5"/>
    <mergeCell ref="AS5:AV5"/>
    <mergeCell ref="E13:N13"/>
    <mergeCell ref="O13:Q13"/>
    <mergeCell ref="D14:N14"/>
    <mergeCell ref="O14:Q14"/>
  </mergeCells>
  <phoneticPr fontId="70" type="noConversion"/>
  <conditionalFormatting sqref="B43:B45">
    <cfRule type="cellIs" dxfId="137" priority="217" stopIfTrue="1" operator="equal">
      <formula>"lundi"</formula>
    </cfRule>
    <cfRule type="cellIs" dxfId="136" priority="218" stopIfTrue="1" operator="equal">
      <formula>"dimanche"</formula>
    </cfRule>
  </conditionalFormatting>
  <conditionalFormatting sqref="C74:AA74">
    <cfRule type="cellIs" dxfId="135" priority="90" stopIfTrue="1" operator="equal">
      <formula>"dimanche"</formula>
    </cfRule>
    <cfRule type="cellIs" dxfId="134" priority="89" stopIfTrue="1" operator="equal">
      <formula>"lundi"</formula>
    </cfRule>
  </conditionalFormatting>
  <conditionalFormatting sqref="D43:J43">
    <cfRule type="cellIs" dxfId="133" priority="58" stopIfTrue="1" operator="equal">
      <formula>"dimanche"</formula>
    </cfRule>
    <cfRule type="cellIs" dxfId="132" priority="57" stopIfTrue="1" operator="equal">
      <formula>"lundi"</formula>
    </cfRule>
  </conditionalFormatting>
  <conditionalFormatting sqref="E44:G58 D44:D72 H44:H73 E59:F72 G59:G73 D73:F73">
    <cfRule type="cellIs" dxfId="131" priority="78" stopIfTrue="1" operator="equal">
      <formula>"dimanche"</formula>
    </cfRule>
    <cfRule type="cellIs" dxfId="130" priority="77" stopIfTrue="1" operator="equal">
      <formula>"lundi"</formula>
    </cfRule>
  </conditionalFormatting>
  <conditionalFormatting sqref="I44:J72">
    <cfRule type="cellIs" dxfId="129" priority="25" stopIfTrue="1" operator="equal">
      <formula>"lundi"</formula>
    </cfRule>
    <cfRule type="cellIs" dxfId="128" priority="26" stopIfTrue="1" operator="equal">
      <formula>"dimanche"</formula>
    </cfRule>
  </conditionalFormatting>
  <conditionalFormatting sqref="K42:K72">
    <cfRule type="cellIs" dxfId="127" priority="64" stopIfTrue="1" operator="equal">
      <formula>"dimanche"</formula>
    </cfRule>
    <cfRule type="cellIs" dxfId="126" priority="63" stopIfTrue="1" operator="equal">
      <formula>"lundi"</formula>
    </cfRule>
  </conditionalFormatting>
  <conditionalFormatting sqref="M43:P43">
    <cfRule type="cellIs" dxfId="125" priority="37" stopIfTrue="1" operator="equal">
      <formula>"lundi"</formula>
    </cfRule>
    <cfRule type="cellIs" dxfId="124" priority="38" stopIfTrue="1" operator="equal">
      <formula>"dimanche"</formula>
    </cfRule>
  </conditionalFormatting>
  <conditionalFormatting sqref="N61:O73">
    <cfRule type="cellIs" dxfId="123" priority="60" stopIfTrue="1" operator="equal">
      <formula>"dimanche"</formula>
    </cfRule>
    <cfRule type="cellIs" dxfId="122" priority="59" stopIfTrue="1" operator="equal">
      <formula>"lundi"</formula>
    </cfRule>
  </conditionalFormatting>
  <conditionalFormatting sqref="Q43:T73">
    <cfRule type="cellIs" dxfId="121" priority="5" stopIfTrue="1" operator="equal">
      <formula>"lundi"</formula>
    </cfRule>
    <cfRule type="cellIs" dxfId="120" priority="6" stopIfTrue="1" operator="equal">
      <formula>"dimanche"</formula>
    </cfRule>
  </conditionalFormatting>
  <conditionalFormatting sqref="U43">
    <cfRule type="cellIs" dxfId="119" priority="54" stopIfTrue="1" operator="equal">
      <formula>"dimanche"</formula>
    </cfRule>
  </conditionalFormatting>
  <conditionalFormatting sqref="U55:W71">
    <cfRule type="cellIs" dxfId="118" priority="55" stopIfTrue="1" operator="equal">
      <formula>"lundi"</formula>
    </cfRule>
    <cfRule type="cellIs" dxfId="117" priority="56" stopIfTrue="1" operator="equal">
      <formula>"dimanche"</formula>
    </cfRule>
  </conditionalFormatting>
  <conditionalFormatting sqref="U43:Y43">
    <cfRule type="cellIs" dxfId="116" priority="53" stopIfTrue="1" operator="equal">
      <formula>"lundi"</formula>
    </cfRule>
  </conditionalFormatting>
  <conditionalFormatting sqref="V43:Y43 L43:L72 AF43:AF72 C43:C73 AO44:AP44 W44:W54 X44:X71 P44:P73 AT72:AU72 AS73:AU73">
    <cfRule type="cellIs" dxfId="115" priority="84" stopIfTrue="1" operator="equal">
      <formula>"dimanche"</formula>
    </cfRule>
  </conditionalFormatting>
  <conditionalFormatting sqref="W43:W54 L43:L72 AF43:AF72 C43:C73 AO44:AP44 X44:X71 P44:P73 AT72:AU72 AS73:AU73">
    <cfRule type="cellIs" dxfId="114" priority="83" stopIfTrue="1" operator="equal">
      <formula>"lundi"</formula>
    </cfRule>
  </conditionalFormatting>
  <conditionalFormatting sqref="Y51:AA71">
    <cfRule type="cellIs" dxfId="113" priority="11" stopIfTrue="1" operator="equal">
      <formula>"lundi"</formula>
    </cfRule>
    <cfRule type="cellIs" dxfId="112" priority="12" stopIfTrue="1" operator="equal">
      <formula>"dimanche"</formula>
    </cfRule>
  </conditionalFormatting>
  <conditionalFormatting sqref="Z43:Z46 Y44:Y46 U44:W48 M44:O60 Y47:Z50 U49:V54 M61:M72 U72:AA73 I73:M73 AC73:AI73">
    <cfRule type="cellIs" dxfId="111" priority="80" stopIfTrue="1" operator="equal">
      <formula>"dimanche"</formula>
    </cfRule>
    <cfRule type="cellIs" dxfId="110" priority="79" stopIfTrue="1" operator="equal">
      <formula>"lundi"</formula>
    </cfRule>
  </conditionalFormatting>
  <conditionalFormatting sqref="AA44:AA50">
    <cfRule type="cellIs" dxfId="109" priority="65" stopIfTrue="1" operator="equal">
      <formula>"lundi"</formula>
    </cfRule>
    <cfRule type="cellIs" dxfId="108" priority="66" stopIfTrue="1" operator="equal">
      <formula>"dimanche"</formula>
    </cfRule>
  </conditionalFormatting>
  <conditionalFormatting sqref="AA43:AD43">
    <cfRule type="cellIs" dxfId="107" priority="67" stopIfTrue="1" operator="equal">
      <formula>"lundi"</formula>
    </cfRule>
    <cfRule type="cellIs" dxfId="106" priority="68" stopIfTrue="1" operator="equal">
      <formula>"dimanche"</formula>
    </cfRule>
  </conditionalFormatting>
  <conditionalFormatting sqref="AB44:AB75">
    <cfRule type="cellIs" dxfId="105" priority="81" stopIfTrue="1" operator="equal">
      <formula>"lundi"</formula>
    </cfRule>
    <cfRule type="cellIs" dxfId="104" priority="82" stopIfTrue="1" operator="equal">
      <formula>"dimanche"</formula>
    </cfRule>
  </conditionalFormatting>
  <conditionalFormatting sqref="AC44:AE72">
    <cfRule type="cellIs" dxfId="103" priority="47" stopIfTrue="1" operator="equal">
      <formula>"lundi"</formula>
    </cfRule>
    <cfRule type="cellIs" dxfId="102" priority="48" stopIfTrue="1" operator="equal">
      <formula>"dimanche"</formula>
    </cfRule>
  </conditionalFormatting>
  <conditionalFormatting sqref="AC74:AM74">
    <cfRule type="cellIs" dxfId="101" priority="86" stopIfTrue="1" operator="equal">
      <formula>"dimanche"</formula>
    </cfRule>
    <cfRule type="cellIs" dxfId="100" priority="85" stopIfTrue="1" operator="equal">
      <formula>"lundi"</formula>
    </cfRule>
  </conditionalFormatting>
  <conditionalFormatting sqref="AE42:AE43">
    <cfRule type="cellIs" dxfId="99" priority="76" stopIfTrue="1" operator="equal">
      <formula>"dimanche"</formula>
    </cfRule>
    <cfRule type="cellIs" dxfId="98" priority="75" stopIfTrue="1" operator="equal">
      <formula>"lundi"</formula>
    </cfRule>
  </conditionalFormatting>
  <conditionalFormatting sqref="AG43:AH68">
    <cfRule type="cellIs" dxfId="97" priority="9" stopIfTrue="1" operator="equal">
      <formula>"lundi"</formula>
    </cfRule>
    <cfRule type="cellIs" dxfId="96" priority="10" stopIfTrue="1" operator="equal">
      <formula>"dimanche"</formula>
    </cfRule>
  </conditionalFormatting>
  <conditionalFormatting sqref="AG69:AI72">
    <cfRule type="cellIs" dxfId="95" priority="69" stopIfTrue="1" operator="equal">
      <formula>"lundi"</formula>
    </cfRule>
    <cfRule type="cellIs" dxfId="94" priority="70" stopIfTrue="1" operator="equal">
      <formula>"dimanche"</formula>
    </cfRule>
  </conditionalFormatting>
  <conditionalFormatting sqref="AI59:AI68">
    <cfRule type="cellIs" dxfId="93" priority="43" stopIfTrue="1" operator="equal">
      <formula>"lundi"</formula>
    </cfRule>
    <cfRule type="cellIs" dxfId="92" priority="44" stopIfTrue="1" operator="equal">
      <formula>"dimanche"</formula>
    </cfRule>
  </conditionalFormatting>
  <conditionalFormatting sqref="AI44:AM58">
    <cfRule type="cellIs" dxfId="91" priority="2" stopIfTrue="1" operator="equal">
      <formula>"dimanche"</formula>
    </cfRule>
    <cfRule type="cellIs" dxfId="90" priority="1" stopIfTrue="1" operator="equal">
      <formula>"lundi"</formula>
    </cfRule>
  </conditionalFormatting>
  <conditionalFormatting sqref="AI43:AP43">
    <cfRule type="cellIs" dxfId="89" priority="45" stopIfTrue="1" operator="equal">
      <formula>"lundi"</formula>
    </cfRule>
    <cfRule type="cellIs" dxfId="88" priority="46" stopIfTrue="1" operator="equal">
      <formula>"dimanche"</formula>
    </cfRule>
  </conditionalFormatting>
  <conditionalFormatting sqref="AJ59:AM73">
    <cfRule type="cellIs" dxfId="87" priority="41" stopIfTrue="1" operator="equal">
      <formula>"lundi"</formula>
    </cfRule>
    <cfRule type="cellIs" dxfId="86" priority="42" stopIfTrue="1" operator="equal">
      <formula>"dimanche"</formula>
    </cfRule>
  </conditionalFormatting>
  <conditionalFormatting sqref="AO45:AO73">
    <cfRule type="cellIs" dxfId="85" priority="72" stopIfTrue="1" operator="equal">
      <formula>"dimanche"</formula>
    </cfRule>
    <cfRule type="cellIs" dxfId="84" priority="71" stopIfTrue="1" operator="equal">
      <formula>"lundi"</formula>
    </cfRule>
  </conditionalFormatting>
  <conditionalFormatting sqref="AO74:AW74">
    <cfRule type="cellIs" dxfId="83" priority="87" stopIfTrue="1" operator="equal">
      <formula>"lundi"</formula>
    </cfRule>
    <cfRule type="cellIs" dxfId="82" priority="88" stopIfTrue="1" operator="equal">
      <formula>"dimanche"</formula>
    </cfRule>
  </conditionalFormatting>
  <conditionalFormatting sqref="AP46:AP73">
    <cfRule type="cellIs" dxfId="81" priority="34" stopIfTrue="1" operator="equal">
      <formula>"dimanche"</formula>
    </cfRule>
    <cfRule type="cellIs" dxfId="80" priority="33" stopIfTrue="1" operator="equal">
      <formula>"lundi"</formula>
    </cfRule>
  </conditionalFormatting>
  <conditionalFormatting sqref="AR43:AS43 AQ43:AQ73 AR44:AR73 AN44:AN75">
    <cfRule type="cellIs" dxfId="79" priority="74" stopIfTrue="1" operator="equal">
      <formula>"dimanche"</formula>
    </cfRule>
    <cfRule type="cellIs" dxfId="78" priority="73" stopIfTrue="1" operator="equal">
      <formula>"lundi"</formula>
    </cfRule>
  </conditionalFormatting>
  <conditionalFormatting sqref="AS44:AS72">
    <cfRule type="cellIs" dxfId="77" priority="22" stopIfTrue="1" operator="equal">
      <formula>"dimanche"</formula>
    </cfRule>
    <cfRule type="cellIs" dxfId="76" priority="21" stopIfTrue="1" operator="equal">
      <formula>"lundi"</formula>
    </cfRule>
  </conditionalFormatting>
  <conditionalFormatting sqref="AT43:AT71">
    <cfRule type="cellIs" dxfId="75" priority="28" stopIfTrue="1" operator="equal">
      <formula>"dimanche"</formula>
    </cfRule>
    <cfRule type="cellIs" dxfId="74" priority="27" stopIfTrue="1" operator="equal">
      <formula>"lundi"</formula>
    </cfRule>
  </conditionalFormatting>
  <conditionalFormatting sqref="AU58:AU71">
    <cfRule type="cellIs" dxfId="73" priority="30" stopIfTrue="1" operator="equal">
      <formula>"dimanche"</formula>
    </cfRule>
    <cfRule type="cellIs" dxfId="72" priority="29" stopIfTrue="1" operator="equal">
      <formula>"lundi"</formula>
    </cfRule>
  </conditionalFormatting>
  <conditionalFormatting sqref="AU43:AW57">
    <cfRule type="cellIs" dxfId="71" priority="17" stopIfTrue="1" operator="equal">
      <formula>"lundi"</formula>
    </cfRule>
    <cfRule type="cellIs" dxfId="70" priority="18" stopIfTrue="1" operator="equal">
      <formula>"dimanche"</formula>
    </cfRule>
  </conditionalFormatting>
  <conditionalFormatting sqref="AV58:AW73">
    <cfRule type="cellIs" dxfId="69" priority="16" stopIfTrue="1" operator="equal">
      <formula>"dimanche"</formula>
    </cfRule>
    <cfRule type="cellIs" dxfId="68" priority="15" stopIfTrue="1" operator="equal">
      <formula>"lundi"</formula>
    </cfRule>
  </conditionalFormatting>
  <pageMargins left="0" right="0" top="0" bottom="0" header="0.51181102362204722" footer="0.51181102362204722"/>
  <pageSetup scale="83" firstPageNumber="33" orientation="landscape" useFirstPageNumber="1" horizontalDpi="4294967292" verticalDpi="4294967292" r:id="rId1"/>
  <headerFooter alignWithMargins="0"/>
  <rowBreaks count="3" manualBreakCount="3">
    <brk id="15" max="16383" man="1"/>
    <brk id="33" max="16383" man="1"/>
    <brk id="8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8EEE-0E23-4243-A0A1-F2CB22ACDB2F}">
  <sheetPr>
    <tabColor rgb="FF00B050"/>
    <pageSetUpPr fitToPage="1"/>
  </sheetPr>
  <dimension ref="A1:BN101"/>
  <sheetViews>
    <sheetView showGridLines="0" tabSelected="1" zoomScaleNormal="100" zoomScaleSheetLayoutView="75" workbookViewId="0">
      <selection activeCell="BB12" sqref="BB12"/>
    </sheetView>
  </sheetViews>
  <sheetFormatPr baseColWidth="10" defaultColWidth="10.7109375" defaultRowHeight="9.75" customHeight="1"/>
  <cols>
    <col min="1" max="1" width="4.42578125" style="368" customWidth="1"/>
    <col min="2" max="2" width="0.7109375" style="241" customWidth="1"/>
    <col min="3" max="3" width="2.7109375" style="243" customWidth="1"/>
    <col min="4" max="4" width="1.85546875" style="243" customWidth="1"/>
    <col min="5" max="5" width="5.140625" style="243" customWidth="1"/>
    <col min="6" max="6" width="0.7109375" style="243" customWidth="1"/>
    <col min="7" max="7" width="4" style="243" bestFit="1" customWidth="1"/>
    <col min="8" max="8" width="1.7109375" style="243" customWidth="1"/>
    <col min="9" max="9" width="7" style="243" bestFit="1" customWidth="1"/>
    <col min="10" max="10" width="0.7109375" style="243" customWidth="1"/>
    <col min="11" max="11" width="4" style="243" bestFit="1" customWidth="1"/>
    <col min="12" max="12" width="1.85546875" style="243" customWidth="1"/>
    <col min="13" max="13" width="5.42578125" style="243" customWidth="1"/>
    <col min="14" max="14" width="0.7109375" style="243" customWidth="1"/>
    <col min="15" max="15" width="2.85546875" style="243" customWidth="1"/>
    <col min="16" max="16" width="1.85546875" style="243" customWidth="1"/>
    <col min="17" max="17" width="5.7109375" style="243" customWidth="1"/>
    <col min="18" max="18" width="0.7109375" style="243" customWidth="1"/>
    <col min="19" max="19" width="2.7109375" style="243" customWidth="1"/>
    <col min="20" max="20" width="1.85546875" style="243" customWidth="1"/>
    <col min="21" max="21" width="6" style="243" customWidth="1"/>
    <col min="22" max="22" width="0.7109375" style="243" customWidth="1"/>
    <col min="23" max="23" width="3.28515625" style="243" customWidth="1"/>
    <col min="24" max="24" width="1.85546875" style="243" customWidth="1"/>
    <col min="25" max="25" width="5.28515625" style="243" customWidth="1"/>
    <col min="26" max="26" width="0.7109375" style="243" customWidth="1"/>
    <col min="27" max="27" width="2.85546875" style="243" customWidth="1"/>
    <col min="28" max="28" width="1.85546875" style="243" customWidth="1"/>
    <col min="29" max="29" width="6.140625" style="243" customWidth="1"/>
    <col min="30" max="30" width="0.7109375" style="243" customWidth="1"/>
    <col min="31" max="31" width="3.28515625" style="243" customWidth="1"/>
    <col min="32" max="32" width="1.85546875" style="243" customWidth="1"/>
    <col min="33" max="33" width="5.42578125" style="243" customWidth="1"/>
    <col min="34" max="34" width="0.7109375" style="243" customWidth="1"/>
    <col min="35" max="35" width="3.140625" style="243" customWidth="1"/>
    <col min="36" max="36" width="1.85546875" style="243" customWidth="1"/>
    <col min="37" max="37" width="6" style="243" customWidth="1"/>
    <col min="38" max="38" width="0.7109375" style="243" customWidth="1"/>
    <col min="39" max="39" width="3.42578125" style="243" customWidth="1"/>
    <col min="40" max="40" width="1.85546875" style="243" customWidth="1"/>
    <col min="41" max="41" width="5.5703125" style="243" customWidth="1"/>
    <col min="42" max="42" width="0.7109375" style="243" customWidth="1"/>
    <col min="43" max="43" width="3.7109375" style="243" customWidth="1"/>
    <col min="44" max="44" width="1.85546875" style="243" customWidth="1"/>
    <col min="45" max="45" width="5.28515625" style="243" customWidth="1"/>
    <col min="46" max="46" width="0.7109375" style="243" customWidth="1"/>
    <col min="47" max="47" width="3.7109375" style="243" customWidth="1"/>
    <col min="48" max="48" width="1.85546875" style="243" customWidth="1"/>
    <col min="49" max="49" width="8.7109375" style="243" customWidth="1"/>
    <col min="50" max="50" width="5.5703125" style="243" customWidth="1"/>
    <col min="51" max="51" width="2" style="243" customWidth="1"/>
    <col min="52" max="52" width="11.7109375" style="243" customWidth="1"/>
    <col min="53" max="53" width="6.28515625" style="243" customWidth="1"/>
    <col min="54" max="54" width="11.5703125" style="243" customWidth="1"/>
    <col min="55" max="55" width="14.140625" style="243" bestFit="1" customWidth="1"/>
    <col min="56" max="56" width="10.7109375" style="243"/>
    <col min="57" max="57" width="15.28515625" style="243" customWidth="1"/>
    <col min="58" max="258" width="10.7109375" style="243"/>
    <col min="259" max="259" width="2.7109375" style="243" customWidth="1"/>
    <col min="260" max="260" width="1.85546875" style="243" customWidth="1"/>
    <col min="261" max="261" width="5.140625" style="243" customWidth="1"/>
    <col min="262" max="262" width="0.7109375" style="243" customWidth="1"/>
    <col min="263" max="263" width="4" style="243" bestFit="1" customWidth="1"/>
    <col min="264" max="264" width="1.7109375" style="243" customWidth="1"/>
    <col min="265" max="265" width="7" style="243" bestFit="1" customWidth="1"/>
    <col min="266" max="266" width="0.7109375" style="243" customWidth="1"/>
    <col min="267" max="267" width="4" style="243" bestFit="1" customWidth="1"/>
    <col min="268" max="268" width="1.85546875" style="243" customWidth="1"/>
    <col min="269" max="269" width="5.42578125" style="243" customWidth="1"/>
    <col min="270" max="270" width="0.7109375" style="243" customWidth="1"/>
    <col min="271" max="271" width="4" style="243" bestFit="1" customWidth="1"/>
    <col min="272" max="272" width="1.85546875" style="243" customWidth="1"/>
    <col min="273" max="273" width="5.7109375" style="243" customWidth="1"/>
    <col min="274" max="274" width="0.7109375" style="243" customWidth="1"/>
    <col min="275" max="275" width="2.7109375" style="243" customWidth="1"/>
    <col min="276" max="276" width="1.85546875" style="243" customWidth="1"/>
    <col min="277" max="277" width="6" style="243" customWidth="1"/>
    <col min="278" max="278" width="0.7109375" style="243" customWidth="1"/>
    <col min="279" max="279" width="3.28515625" style="243" customWidth="1"/>
    <col min="280" max="280" width="1.85546875" style="243" customWidth="1"/>
    <col min="281" max="281" width="5.28515625" style="243" customWidth="1"/>
    <col min="282" max="282" width="0.7109375" style="243" customWidth="1"/>
    <col min="283" max="283" width="2.85546875" style="243" customWidth="1"/>
    <col min="284" max="284" width="1.85546875" style="243" customWidth="1"/>
    <col min="285" max="285" width="6.140625" style="243" customWidth="1"/>
    <col min="286" max="286" width="0.7109375" style="243" customWidth="1"/>
    <col min="287" max="287" width="3.28515625" style="243" customWidth="1"/>
    <col min="288" max="288" width="1.85546875" style="243" customWidth="1"/>
    <col min="289" max="289" width="5.42578125" style="243" customWidth="1"/>
    <col min="290" max="290" width="0.7109375" style="243" customWidth="1"/>
    <col min="291" max="291" width="3.140625" style="243" customWidth="1"/>
    <col min="292" max="292" width="1.85546875" style="243" customWidth="1"/>
    <col min="293" max="293" width="6" style="243" customWidth="1"/>
    <col min="294" max="294" width="0.7109375" style="243" customWidth="1"/>
    <col min="295" max="295" width="3.42578125" style="243" customWidth="1"/>
    <col min="296" max="296" width="1.85546875" style="243" customWidth="1"/>
    <col min="297" max="297" width="5.5703125" style="243" customWidth="1"/>
    <col min="298" max="298" width="0.7109375" style="243" customWidth="1"/>
    <col min="299" max="299" width="3.7109375" style="243" customWidth="1"/>
    <col min="300" max="300" width="1.85546875" style="243" customWidth="1"/>
    <col min="301" max="301" width="5.28515625" style="243" customWidth="1"/>
    <col min="302" max="302" width="0.7109375" style="243" customWidth="1"/>
    <col min="303" max="303" width="3.7109375" style="243" customWidth="1"/>
    <col min="304" max="304" width="1.85546875" style="243" customWidth="1"/>
    <col min="305" max="305" width="7.140625" style="243" customWidth="1"/>
    <col min="306" max="306" width="5.5703125" style="243" customWidth="1"/>
    <col min="307" max="307" width="2" style="243" customWidth="1"/>
    <col min="308" max="308" width="11.7109375" style="243" customWidth="1"/>
    <col min="309" max="309" width="6.28515625" style="243" customWidth="1"/>
    <col min="310" max="310" width="11.5703125" style="243" customWidth="1"/>
    <col min="311" max="311" width="14.140625" style="243" bestFit="1" customWidth="1"/>
    <col min="312" max="312" width="10.7109375" style="243"/>
    <col min="313" max="313" width="15.28515625" style="243" customWidth="1"/>
    <col min="314" max="514" width="10.7109375" style="243"/>
    <col min="515" max="515" width="2.7109375" style="243" customWidth="1"/>
    <col min="516" max="516" width="1.85546875" style="243" customWidth="1"/>
    <col min="517" max="517" width="5.140625" style="243" customWidth="1"/>
    <col min="518" max="518" width="0.7109375" style="243" customWidth="1"/>
    <col min="519" max="519" width="4" style="243" bestFit="1" customWidth="1"/>
    <col min="520" max="520" width="1.7109375" style="243" customWidth="1"/>
    <col min="521" max="521" width="7" style="243" bestFit="1" customWidth="1"/>
    <col min="522" max="522" width="0.7109375" style="243" customWidth="1"/>
    <col min="523" max="523" width="4" style="243" bestFit="1" customWidth="1"/>
    <col min="524" max="524" width="1.85546875" style="243" customWidth="1"/>
    <col min="525" max="525" width="5.42578125" style="243" customWidth="1"/>
    <col min="526" max="526" width="0.7109375" style="243" customWidth="1"/>
    <col min="527" max="527" width="4" style="243" bestFit="1" customWidth="1"/>
    <col min="528" max="528" width="1.85546875" style="243" customWidth="1"/>
    <col min="529" max="529" width="5.7109375" style="243" customWidth="1"/>
    <col min="530" max="530" width="0.7109375" style="243" customWidth="1"/>
    <col min="531" max="531" width="2.7109375" style="243" customWidth="1"/>
    <col min="532" max="532" width="1.85546875" style="243" customWidth="1"/>
    <col min="533" max="533" width="6" style="243" customWidth="1"/>
    <col min="534" max="534" width="0.7109375" style="243" customWidth="1"/>
    <col min="535" max="535" width="3.28515625" style="243" customWidth="1"/>
    <col min="536" max="536" width="1.85546875" style="243" customWidth="1"/>
    <col min="537" max="537" width="5.28515625" style="243" customWidth="1"/>
    <col min="538" max="538" width="0.7109375" style="243" customWidth="1"/>
    <col min="539" max="539" width="2.85546875" style="243" customWidth="1"/>
    <col min="540" max="540" width="1.85546875" style="243" customWidth="1"/>
    <col min="541" max="541" width="6.140625" style="243" customWidth="1"/>
    <col min="542" max="542" width="0.7109375" style="243" customWidth="1"/>
    <col min="543" max="543" width="3.28515625" style="243" customWidth="1"/>
    <col min="544" max="544" width="1.85546875" style="243" customWidth="1"/>
    <col min="545" max="545" width="5.42578125" style="243" customWidth="1"/>
    <col min="546" max="546" width="0.7109375" style="243" customWidth="1"/>
    <col min="547" max="547" width="3.140625" style="243" customWidth="1"/>
    <col min="548" max="548" width="1.85546875" style="243" customWidth="1"/>
    <col min="549" max="549" width="6" style="243" customWidth="1"/>
    <col min="550" max="550" width="0.7109375" style="243" customWidth="1"/>
    <col min="551" max="551" width="3.42578125" style="243" customWidth="1"/>
    <col min="552" max="552" width="1.85546875" style="243" customWidth="1"/>
    <col min="553" max="553" width="5.5703125" style="243" customWidth="1"/>
    <col min="554" max="554" width="0.7109375" style="243" customWidth="1"/>
    <col min="555" max="555" width="3.7109375" style="243" customWidth="1"/>
    <col min="556" max="556" width="1.85546875" style="243" customWidth="1"/>
    <col min="557" max="557" width="5.28515625" style="243" customWidth="1"/>
    <col min="558" max="558" width="0.7109375" style="243" customWidth="1"/>
    <col min="559" max="559" width="3.7109375" style="243" customWidth="1"/>
    <col min="560" max="560" width="1.85546875" style="243" customWidth="1"/>
    <col min="561" max="561" width="7.140625" style="243" customWidth="1"/>
    <col min="562" max="562" width="5.5703125" style="243" customWidth="1"/>
    <col min="563" max="563" width="2" style="243" customWidth="1"/>
    <col min="564" max="564" width="11.7109375" style="243" customWidth="1"/>
    <col min="565" max="565" width="6.28515625" style="243" customWidth="1"/>
    <col min="566" max="566" width="11.5703125" style="243" customWidth="1"/>
    <col min="567" max="567" width="14.140625" style="243" bestFit="1" customWidth="1"/>
    <col min="568" max="568" width="10.7109375" style="243"/>
    <col min="569" max="569" width="15.28515625" style="243" customWidth="1"/>
    <col min="570" max="770" width="10.7109375" style="243"/>
    <col min="771" max="771" width="2.7109375" style="243" customWidth="1"/>
    <col min="772" max="772" width="1.85546875" style="243" customWidth="1"/>
    <col min="773" max="773" width="5.140625" style="243" customWidth="1"/>
    <col min="774" max="774" width="0.7109375" style="243" customWidth="1"/>
    <col min="775" max="775" width="4" style="243" bestFit="1" customWidth="1"/>
    <col min="776" max="776" width="1.7109375" style="243" customWidth="1"/>
    <col min="777" max="777" width="7" style="243" bestFit="1" customWidth="1"/>
    <col min="778" max="778" width="0.7109375" style="243" customWidth="1"/>
    <col min="779" max="779" width="4" style="243" bestFit="1" customWidth="1"/>
    <col min="780" max="780" width="1.85546875" style="243" customWidth="1"/>
    <col min="781" max="781" width="5.42578125" style="243" customWidth="1"/>
    <col min="782" max="782" width="0.7109375" style="243" customWidth="1"/>
    <col min="783" max="783" width="4" style="243" bestFit="1" customWidth="1"/>
    <col min="784" max="784" width="1.85546875" style="243" customWidth="1"/>
    <col min="785" max="785" width="5.7109375" style="243" customWidth="1"/>
    <col min="786" max="786" width="0.7109375" style="243" customWidth="1"/>
    <col min="787" max="787" width="2.7109375" style="243" customWidth="1"/>
    <col min="788" max="788" width="1.85546875" style="243" customWidth="1"/>
    <col min="789" max="789" width="6" style="243" customWidth="1"/>
    <col min="790" max="790" width="0.7109375" style="243" customWidth="1"/>
    <col min="791" max="791" width="3.28515625" style="243" customWidth="1"/>
    <col min="792" max="792" width="1.85546875" style="243" customWidth="1"/>
    <col min="793" max="793" width="5.28515625" style="243" customWidth="1"/>
    <col min="794" max="794" width="0.7109375" style="243" customWidth="1"/>
    <col min="795" max="795" width="2.85546875" style="243" customWidth="1"/>
    <col min="796" max="796" width="1.85546875" style="243" customWidth="1"/>
    <col min="797" max="797" width="6.140625" style="243" customWidth="1"/>
    <col min="798" max="798" width="0.7109375" style="243" customWidth="1"/>
    <col min="799" max="799" width="3.28515625" style="243" customWidth="1"/>
    <col min="800" max="800" width="1.85546875" style="243" customWidth="1"/>
    <col min="801" max="801" width="5.42578125" style="243" customWidth="1"/>
    <col min="802" max="802" width="0.7109375" style="243" customWidth="1"/>
    <col min="803" max="803" width="3.140625" style="243" customWidth="1"/>
    <col min="804" max="804" width="1.85546875" style="243" customWidth="1"/>
    <col min="805" max="805" width="6" style="243" customWidth="1"/>
    <col min="806" max="806" width="0.7109375" style="243" customWidth="1"/>
    <col min="807" max="807" width="3.42578125" style="243" customWidth="1"/>
    <col min="808" max="808" width="1.85546875" style="243" customWidth="1"/>
    <col min="809" max="809" width="5.5703125" style="243" customWidth="1"/>
    <col min="810" max="810" width="0.7109375" style="243" customWidth="1"/>
    <col min="811" max="811" width="3.7109375" style="243" customWidth="1"/>
    <col min="812" max="812" width="1.85546875" style="243" customWidth="1"/>
    <col min="813" max="813" width="5.28515625" style="243" customWidth="1"/>
    <col min="814" max="814" width="0.7109375" style="243" customWidth="1"/>
    <col min="815" max="815" width="3.7109375" style="243" customWidth="1"/>
    <col min="816" max="816" width="1.85546875" style="243" customWidth="1"/>
    <col min="817" max="817" width="7.140625" style="243" customWidth="1"/>
    <col min="818" max="818" width="5.5703125" style="243" customWidth="1"/>
    <col min="819" max="819" width="2" style="243" customWidth="1"/>
    <col min="820" max="820" width="11.7109375" style="243" customWidth="1"/>
    <col min="821" max="821" width="6.28515625" style="243" customWidth="1"/>
    <col min="822" max="822" width="11.5703125" style="243" customWidth="1"/>
    <col min="823" max="823" width="14.140625" style="243" bestFit="1" customWidth="1"/>
    <col min="824" max="824" width="10.7109375" style="243"/>
    <col min="825" max="825" width="15.28515625" style="243" customWidth="1"/>
    <col min="826" max="1026" width="10.7109375" style="243"/>
    <col min="1027" max="1027" width="2.7109375" style="243" customWidth="1"/>
    <col min="1028" max="1028" width="1.85546875" style="243" customWidth="1"/>
    <col min="1029" max="1029" width="5.140625" style="243" customWidth="1"/>
    <col min="1030" max="1030" width="0.7109375" style="243" customWidth="1"/>
    <col min="1031" max="1031" width="4" style="243" bestFit="1" customWidth="1"/>
    <col min="1032" max="1032" width="1.7109375" style="243" customWidth="1"/>
    <col min="1033" max="1033" width="7" style="243" bestFit="1" customWidth="1"/>
    <col min="1034" max="1034" width="0.7109375" style="243" customWidth="1"/>
    <col min="1035" max="1035" width="4" style="243" bestFit="1" customWidth="1"/>
    <col min="1036" max="1036" width="1.85546875" style="243" customWidth="1"/>
    <col min="1037" max="1037" width="5.42578125" style="243" customWidth="1"/>
    <col min="1038" max="1038" width="0.7109375" style="243" customWidth="1"/>
    <col min="1039" max="1039" width="4" style="243" bestFit="1" customWidth="1"/>
    <col min="1040" max="1040" width="1.85546875" style="243" customWidth="1"/>
    <col min="1041" max="1041" width="5.7109375" style="243" customWidth="1"/>
    <col min="1042" max="1042" width="0.7109375" style="243" customWidth="1"/>
    <col min="1043" max="1043" width="2.7109375" style="243" customWidth="1"/>
    <col min="1044" max="1044" width="1.85546875" style="243" customWidth="1"/>
    <col min="1045" max="1045" width="6" style="243" customWidth="1"/>
    <col min="1046" max="1046" width="0.7109375" style="243" customWidth="1"/>
    <col min="1047" max="1047" width="3.28515625" style="243" customWidth="1"/>
    <col min="1048" max="1048" width="1.85546875" style="243" customWidth="1"/>
    <col min="1049" max="1049" width="5.28515625" style="243" customWidth="1"/>
    <col min="1050" max="1050" width="0.7109375" style="243" customWidth="1"/>
    <col min="1051" max="1051" width="2.85546875" style="243" customWidth="1"/>
    <col min="1052" max="1052" width="1.85546875" style="243" customWidth="1"/>
    <col min="1053" max="1053" width="6.140625" style="243" customWidth="1"/>
    <col min="1054" max="1054" width="0.7109375" style="243" customWidth="1"/>
    <col min="1055" max="1055" width="3.28515625" style="243" customWidth="1"/>
    <col min="1056" max="1056" width="1.85546875" style="243" customWidth="1"/>
    <col min="1057" max="1057" width="5.42578125" style="243" customWidth="1"/>
    <col min="1058" max="1058" width="0.7109375" style="243" customWidth="1"/>
    <col min="1059" max="1059" width="3.140625" style="243" customWidth="1"/>
    <col min="1060" max="1060" width="1.85546875" style="243" customWidth="1"/>
    <col min="1061" max="1061" width="6" style="243" customWidth="1"/>
    <col min="1062" max="1062" width="0.7109375" style="243" customWidth="1"/>
    <col min="1063" max="1063" width="3.42578125" style="243" customWidth="1"/>
    <col min="1064" max="1064" width="1.85546875" style="243" customWidth="1"/>
    <col min="1065" max="1065" width="5.5703125" style="243" customWidth="1"/>
    <col min="1066" max="1066" width="0.7109375" style="243" customWidth="1"/>
    <col min="1067" max="1067" width="3.7109375" style="243" customWidth="1"/>
    <col min="1068" max="1068" width="1.85546875" style="243" customWidth="1"/>
    <col min="1069" max="1069" width="5.28515625" style="243" customWidth="1"/>
    <col min="1070" max="1070" width="0.7109375" style="243" customWidth="1"/>
    <col min="1071" max="1071" width="3.7109375" style="243" customWidth="1"/>
    <col min="1072" max="1072" width="1.85546875" style="243" customWidth="1"/>
    <col min="1073" max="1073" width="7.140625" style="243" customWidth="1"/>
    <col min="1074" max="1074" width="5.5703125" style="243" customWidth="1"/>
    <col min="1075" max="1075" width="2" style="243" customWidth="1"/>
    <col min="1076" max="1076" width="11.7109375" style="243" customWidth="1"/>
    <col min="1077" max="1077" width="6.28515625" style="243" customWidth="1"/>
    <col min="1078" max="1078" width="11.5703125" style="243" customWidth="1"/>
    <col min="1079" max="1079" width="14.140625" style="243" bestFit="1" customWidth="1"/>
    <col min="1080" max="1080" width="10.7109375" style="243"/>
    <col min="1081" max="1081" width="15.28515625" style="243" customWidth="1"/>
    <col min="1082" max="1282" width="10.7109375" style="243"/>
    <col min="1283" max="1283" width="2.7109375" style="243" customWidth="1"/>
    <col min="1284" max="1284" width="1.85546875" style="243" customWidth="1"/>
    <col min="1285" max="1285" width="5.140625" style="243" customWidth="1"/>
    <col min="1286" max="1286" width="0.7109375" style="243" customWidth="1"/>
    <col min="1287" max="1287" width="4" style="243" bestFit="1" customWidth="1"/>
    <col min="1288" max="1288" width="1.7109375" style="243" customWidth="1"/>
    <col min="1289" max="1289" width="7" style="243" bestFit="1" customWidth="1"/>
    <col min="1290" max="1290" width="0.7109375" style="243" customWidth="1"/>
    <col min="1291" max="1291" width="4" style="243" bestFit="1" customWidth="1"/>
    <col min="1292" max="1292" width="1.85546875" style="243" customWidth="1"/>
    <col min="1293" max="1293" width="5.42578125" style="243" customWidth="1"/>
    <col min="1294" max="1294" width="0.7109375" style="243" customWidth="1"/>
    <col min="1295" max="1295" width="4" style="243" bestFit="1" customWidth="1"/>
    <col min="1296" max="1296" width="1.85546875" style="243" customWidth="1"/>
    <col min="1297" max="1297" width="5.7109375" style="243" customWidth="1"/>
    <col min="1298" max="1298" width="0.7109375" style="243" customWidth="1"/>
    <col min="1299" max="1299" width="2.7109375" style="243" customWidth="1"/>
    <col min="1300" max="1300" width="1.85546875" style="243" customWidth="1"/>
    <col min="1301" max="1301" width="6" style="243" customWidth="1"/>
    <col min="1302" max="1302" width="0.7109375" style="243" customWidth="1"/>
    <col min="1303" max="1303" width="3.28515625" style="243" customWidth="1"/>
    <col min="1304" max="1304" width="1.85546875" style="243" customWidth="1"/>
    <col min="1305" max="1305" width="5.28515625" style="243" customWidth="1"/>
    <col min="1306" max="1306" width="0.7109375" style="243" customWidth="1"/>
    <col min="1307" max="1307" width="2.85546875" style="243" customWidth="1"/>
    <col min="1308" max="1308" width="1.85546875" style="243" customWidth="1"/>
    <col min="1309" max="1309" width="6.140625" style="243" customWidth="1"/>
    <col min="1310" max="1310" width="0.7109375" style="243" customWidth="1"/>
    <col min="1311" max="1311" width="3.28515625" style="243" customWidth="1"/>
    <col min="1312" max="1312" width="1.85546875" style="243" customWidth="1"/>
    <col min="1313" max="1313" width="5.42578125" style="243" customWidth="1"/>
    <col min="1314" max="1314" width="0.7109375" style="243" customWidth="1"/>
    <col min="1315" max="1315" width="3.140625" style="243" customWidth="1"/>
    <col min="1316" max="1316" width="1.85546875" style="243" customWidth="1"/>
    <col min="1317" max="1317" width="6" style="243" customWidth="1"/>
    <col min="1318" max="1318" width="0.7109375" style="243" customWidth="1"/>
    <col min="1319" max="1319" width="3.42578125" style="243" customWidth="1"/>
    <col min="1320" max="1320" width="1.85546875" style="243" customWidth="1"/>
    <col min="1321" max="1321" width="5.5703125" style="243" customWidth="1"/>
    <col min="1322" max="1322" width="0.7109375" style="243" customWidth="1"/>
    <col min="1323" max="1323" width="3.7109375" style="243" customWidth="1"/>
    <col min="1324" max="1324" width="1.85546875" style="243" customWidth="1"/>
    <col min="1325" max="1325" width="5.28515625" style="243" customWidth="1"/>
    <col min="1326" max="1326" width="0.7109375" style="243" customWidth="1"/>
    <col min="1327" max="1327" width="3.7109375" style="243" customWidth="1"/>
    <col min="1328" max="1328" width="1.85546875" style="243" customWidth="1"/>
    <col min="1329" max="1329" width="7.140625" style="243" customWidth="1"/>
    <col min="1330" max="1330" width="5.5703125" style="243" customWidth="1"/>
    <col min="1331" max="1331" width="2" style="243" customWidth="1"/>
    <col min="1332" max="1332" width="11.7109375" style="243" customWidth="1"/>
    <col min="1333" max="1333" width="6.28515625" style="243" customWidth="1"/>
    <col min="1334" max="1334" width="11.5703125" style="243" customWidth="1"/>
    <col min="1335" max="1335" width="14.140625" style="243" bestFit="1" customWidth="1"/>
    <col min="1336" max="1336" width="10.7109375" style="243"/>
    <col min="1337" max="1337" width="15.28515625" style="243" customWidth="1"/>
    <col min="1338" max="1538" width="10.7109375" style="243"/>
    <col min="1539" max="1539" width="2.7109375" style="243" customWidth="1"/>
    <col min="1540" max="1540" width="1.85546875" style="243" customWidth="1"/>
    <col min="1541" max="1541" width="5.140625" style="243" customWidth="1"/>
    <col min="1542" max="1542" width="0.7109375" style="243" customWidth="1"/>
    <col min="1543" max="1543" width="4" style="243" bestFit="1" customWidth="1"/>
    <col min="1544" max="1544" width="1.7109375" style="243" customWidth="1"/>
    <col min="1545" max="1545" width="7" style="243" bestFit="1" customWidth="1"/>
    <col min="1546" max="1546" width="0.7109375" style="243" customWidth="1"/>
    <col min="1547" max="1547" width="4" style="243" bestFit="1" customWidth="1"/>
    <col min="1548" max="1548" width="1.85546875" style="243" customWidth="1"/>
    <col min="1549" max="1549" width="5.42578125" style="243" customWidth="1"/>
    <col min="1550" max="1550" width="0.7109375" style="243" customWidth="1"/>
    <col min="1551" max="1551" width="4" style="243" bestFit="1" customWidth="1"/>
    <col min="1552" max="1552" width="1.85546875" style="243" customWidth="1"/>
    <col min="1553" max="1553" width="5.7109375" style="243" customWidth="1"/>
    <col min="1554" max="1554" width="0.7109375" style="243" customWidth="1"/>
    <col min="1555" max="1555" width="2.7109375" style="243" customWidth="1"/>
    <col min="1556" max="1556" width="1.85546875" style="243" customWidth="1"/>
    <col min="1557" max="1557" width="6" style="243" customWidth="1"/>
    <col min="1558" max="1558" width="0.7109375" style="243" customWidth="1"/>
    <col min="1559" max="1559" width="3.28515625" style="243" customWidth="1"/>
    <col min="1560" max="1560" width="1.85546875" style="243" customWidth="1"/>
    <col min="1561" max="1561" width="5.28515625" style="243" customWidth="1"/>
    <col min="1562" max="1562" width="0.7109375" style="243" customWidth="1"/>
    <col min="1563" max="1563" width="2.85546875" style="243" customWidth="1"/>
    <col min="1564" max="1564" width="1.85546875" style="243" customWidth="1"/>
    <col min="1565" max="1565" width="6.140625" style="243" customWidth="1"/>
    <col min="1566" max="1566" width="0.7109375" style="243" customWidth="1"/>
    <col min="1567" max="1567" width="3.28515625" style="243" customWidth="1"/>
    <col min="1568" max="1568" width="1.85546875" style="243" customWidth="1"/>
    <col min="1569" max="1569" width="5.42578125" style="243" customWidth="1"/>
    <col min="1570" max="1570" width="0.7109375" style="243" customWidth="1"/>
    <col min="1571" max="1571" width="3.140625" style="243" customWidth="1"/>
    <col min="1572" max="1572" width="1.85546875" style="243" customWidth="1"/>
    <col min="1573" max="1573" width="6" style="243" customWidth="1"/>
    <col min="1574" max="1574" width="0.7109375" style="243" customWidth="1"/>
    <col min="1575" max="1575" width="3.42578125" style="243" customWidth="1"/>
    <col min="1576" max="1576" width="1.85546875" style="243" customWidth="1"/>
    <col min="1577" max="1577" width="5.5703125" style="243" customWidth="1"/>
    <col min="1578" max="1578" width="0.7109375" style="243" customWidth="1"/>
    <col min="1579" max="1579" width="3.7109375" style="243" customWidth="1"/>
    <col min="1580" max="1580" width="1.85546875" style="243" customWidth="1"/>
    <col min="1581" max="1581" width="5.28515625" style="243" customWidth="1"/>
    <col min="1582" max="1582" width="0.7109375" style="243" customWidth="1"/>
    <col min="1583" max="1583" width="3.7109375" style="243" customWidth="1"/>
    <col min="1584" max="1584" width="1.85546875" style="243" customWidth="1"/>
    <col min="1585" max="1585" width="7.140625" style="243" customWidth="1"/>
    <col min="1586" max="1586" width="5.5703125" style="243" customWidth="1"/>
    <col min="1587" max="1587" width="2" style="243" customWidth="1"/>
    <col min="1588" max="1588" width="11.7109375" style="243" customWidth="1"/>
    <col min="1589" max="1589" width="6.28515625" style="243" customWidth="1"/>
    <col min="1590" max="1590" width="11.5703125" style="243" customWidth="1"/>
    <col min="1591" max="1591" width="14.140625" style="243" bestFit="1" customWidth="1"/>
    <col min="1592" max="1592" width="10.7109375" style="243"/>
    <col min="1593" max="1593" width="15.28515625" style="243" customWidth="1"/>
    <col min="1594" max="1794" width="10.7109375" style="243"/>
    <col min="1795" max="1795" width="2.7109375" style="243" customWidth="1"/>
    <col min="1796" max="1796" width="1.85546875" style="243" customWidth="1"/>
    <col min="1797" max="1797" width="5.140625" style="243" customWidth="1"/>
    <col min="1798" max="1798" width="0.7109375" style="243" customWidth="1"/>
    <col min="1799" max="1799" width="4" style="243" bestFit="1" customWidth="1"/>
    <col min="1800" max="1800" width="1.7109375" style="243" customWidth="1"/>
    <col min="1801" max="1801" width="7" style="243" bestFit="1" customWidth="1"/>
    <col min="1802" max="1802" width="0.7109375" style="243" customWidth="1"/>
    <col min="1803" max="1803" width="4" style="243" bestFit="1" customWidth="1"/>
    <col min="1804" max="1804" width="1.85546875" style="243" customWidth="1"/>
    <col min="1805" max="1805" width="5.42578125" style="243" customWidth="1"/>
    <col min="1806" max="1806" width="0.7109375" style="243" customWidth="1"/>
    <col min="1807" max="1807" width="4" style="243" bestFit="1" customWidth="1"/>
    <col min="1808" max="1808" width="1.85546875" style="243" customWidth="1"/>
    <col min="1809" max="1809" width="5.7109375" style="243" customWidth="1"/>
    <col min="1810" max="1810" width="0.7109375" style="243" customWidth="1"/>
    <col min="1811" max="1811" width="2.7109375" style="243" customWidth="1"/>
    <col min="1812" max="1812" width="1.85546875" style="243" customWidth="1"/>
    <col min="1813" max="1813" width="6" style="243" customWidth="1"/>
    <col min="1814" max="1814" width="0.7109375" style="243" customWidth="1"/>
    <col min="1815" max="1815" width="3.28515625" style="243" customWidth="1"/>
    <col min="1816" max="1816" width="1.85546875" style="243" customWidth="1"/>
    <col min="1817" max="1817" width="5.28515625" style="243" customWidth="1"/>
    <col min="1818" max="1818" width="0.7109375" style="243" customWidth="1"/>
    <col min="1819" max="1819" width="2.85546875" style="243" customWidth="1"/>
    <col min="1820" max="1820" width="1.85546875" style="243" customWidth="1"/>
    <col min="1821" max="1821" width="6.140625" style="243" customWidth="1"/>
    <col min="1822" max="1822" width="0.7109375" style="243" customWidth="1"/>
    <col min="1823" max="1823" width="3.28515625" style="243" customWidth="1"/>
    <col min="1824" max="1824" width="1.85546875" style="243" customWidth="1"/>
    <col min="1825" max="1825" width="5.42578125" style="243" customWidth="1"/>
    <col min="1826" max="1826" width="0.7109375" style="243" customWidth="1"/>
    <col min="1827" max="1827" width="3.140625" style="243" customWidth="1"/>
    <col min="1828" max="1828" width="1.85546875" style="243" customWidth="1"/>
    <col min="1829" max="1829" width="6" style="243" customWidth="1"/>
    <col min="1830" max="1830" width="0.7109375" style="243" customWidth="1"/>
    <col min="1831" max="1831" width="3.42578125" style="243" customWidth="1"/>
    <col min="1832" max="1832" width="1.85546875" style="243" customWidth="1"/>
    <col min="1833" max="1833" width="5.5703125" style="243" customWidth="1"/>
    <col min="1834" max="1834" width="0.7109375" style="243" customWidth="1"/>
    <col min="1835" max="1835" width="3.7109375" style="243" customWidth="1"/>
    <col min="1836" max="1836" width="1.85546875" style="243" customWidth="1"/>
    <col min="1837" max="1837" width="5.28515625" style="243" customWidth="1"/>
    <col min="1838" max="1838" width="0.7109375" style="243" customWidth="1"/>
    <col min="1839" max="1839" width="3.7109375" style="243" customWidth="1"/>
    <col min="1840" max="1840" width="1.85546875" style="243" customWidth="1"/>
    <col min="1841" max="1841" width="7.140625" style="243" customWidth="1"/>
    <col min="1842" max="1842" width="5.5703125" style="243" customWidth="1"/>
    <col min="1843" max="1843" width="2" style="243" customWidth="1"/>
    <col min="1844" max="1844" width="11.7109375" style="243" customWidth="1"/>
    <col min="1845" max="1845" width="6.28515625" style="243" customWidth="1"/>
    <col min="1846" max="1846" width="11.5703125" style="243" customWidth="1"/>
    <col min="1847" max="1847" width="14.140625" style="243" bestFit="1" customWidth="1"/>
    <col min="1848" max="1848" width="10.7109375" style="243"/>
    <col min="1849" max="1849" width="15.28515625" style="243" customWidth="1"/>
    <col min="1850" max="2050" width="10.7109375" style="243"/>
    <col min="2051" max="2051" width="2.7109375" style="243" customWidth="1"/>
    <col min="2052" max="2052" width="1.85546875" style="243" customWidth="1"/>
    <col min="2053" max="2053" width="5.140625" style="243" customWidth="1"/>
    <col min="2054" max="2054" width="0.7109375" style="243" customWidth="1"/>
    <col min="2055" max="2055" width="4" style="243" bestFit="1" customWidth="1"/>
    <col min="2056" max="2056" width="1.7109375" style="243" customWidth="1"/>
    <col min="2057" max="2057" width="7" style="243" bestFit="1" customWidth="1"/>
    <col min="2058" max="2058" width="0.7109375" style="243" customWidth="1"/>
    <col min="2059" max="2059" width="4" style="243" bestFit="1" customWidth="1"/>
    <col min="2060" max="2060" width="1.85546875" style="243" customWidth="1"/>
    <col min="2061" max="2061" width="5.42578125" style="243" customWidth="1"/>
    <col min="2062" max="2062" width="0.7109375" style="243" customWidth="1"/>
    <col min="2063" max="2063" width="4" style="243" bestFit="1" customWidth="1"/>
    <col min="2064" max="2064" width="1.85546875" style="243" customWidth="1"/>
    <col min="2065" max="2065" width="5.7109375" style="243" customWidth="1"/>
    <col min="2066" max="2066" width="0.7109375" style="243" customWidth="1"/>
    <col min="2067" max="2067" width="2.7109375" style="243" customWidth="1"/>
    <col min="2068" max="2068" width="1.85546875" style="243" customWidth="1"/>
    <col min="2069" max="2069" width="6" style="243" customWidth="1"/>
    <col min="2070" max="2070" width="0.7109375" style="243" customWidth="1"/>
    <col min="2071" max="2071" width="3.28515625" style="243" customWidth="1"/>
    <col min="2072" max="2072" width="1.85546875" style="243" customWidth="1"/>
    <col min="2073" max="2073" width="5.28515625" style="243" customWidth="1"/>
    <col min="2074" max="2074" width="0.7109375" style="243" customWidth="1"/>
    <col min="2075" max="2075" width="2.85546875" style="243" customWidth="1"/>
    <col min="2076" max="2076" width="1.85546875" style="243" customWidth="1"/>
    <col min="2077" max="2077" width="6.140625" style="243" customWidth="1"/>
    <col min="2078" max="2078" width="0.7109375" style="243" customWidth="1"/>
    <col min="2079" max="2079" width="3.28515625" style="243" customWidth="1"/>
    <col min="2080" max="2080" width="1.85546875" style="243" customWidth="1"/>
    <col min="2081" max="2081" width="5.42578125" style="243" customWidth="1"/>
    <col min="2082" max="2082" width="0.7109375" style="243" customWidth="1"/>
    <col min="2083" max="2083" width="3.140625" style="243" customWidth="1"/>
    <col min="2084" max="2084" width="1.85546875" style="243" customWidth="1"/>
    <col min="2085" max="2085" width="6" style="243" customWidth="1"/>
    <col min="2086" max="2086" width="0.7109375" style="243" customWidth="1"/>
    <col min="2087" max="2087" width="3.42578125" style="243" customWidth="1"/>
    <col min="2088" max="2088" width="1.85546875" style="243" customWidth="1"/>
    <col min="2089" max="2089" width="5.5703125" style="243" customWidth="1"/>
    <col min="2090" max="2090" width="0.7109375" style="243" customWidth="1"/>
    <col min="2091" max="2091" width="3.7109375" style="243" customWidth="1"/>
    <col min="2092" max="2092" width="1.85546875" style="243" customWidth="1"/>
    <col min="2093" max="2093" width="5.28515625" style="243" customWidth="1"/>
    <col min="2094" max="2094" width="0.7109375" style="243" customWidth="1"/>
    <col min="2095" max="2095" width="3.7109375" style="243" customWidth="1"/>
    <col min="2096" max="2096" width="1.85546875" style="243" customWidth="1"/>
    <col min="2097" max="2097" width="7.140625" style="243" customWidth="1"/>
    <col min="2098" max="2098" width="5.5703125" style="243" customWidth="1"/>
    <col min="2099" max="2099" width="2" style="243" customWidth="1"/>
    <col min="2100" max="2100" width="11.7109375" style="243" customWidth="1"/>
    <col min="2101" max="2101" width="6.28515625" style="243" customWidth="1"/>
    <col min="2102" max="2102" width="11.5703125" style="243" customWidth="1"/>
    <col min="2103" max="2103" width="14.140625" style="243" bestFit="1" customWidth="1"/>
    <col min="2104" max="2104" width="10.7109375" style="243"/>
    <col min="2105" max="2105" width="15.28515625" style="243" customWidth="1"/>
    <col min="2106" max="2306" width="10.7109375" style="243"/>
    <col min="2307" max="2307" width="2.7109375" style="243" customWidth="1"/>
    <col min="2308" max="2308" width="1.85546875" style="243" customWidth="1"/>
    <col min="2309" max="2309" width="5.140625" style="243" customWidth="1"/>
    <col min="2310" max="2310" width="0.7109375" style="243" customWidth="1"/>
    <col min="2311" max="2311" width="4" style="243" bestFit="1" customWidth="1"/>
    <col min="2312" max="2312" width="1.7109375" style="243" customWidth="1"/>
    <col min="2313" max="2313" width="7" style="243" bestFit="1" customWidth="1"/>
    <col min="2314" max="2314" width="0.7109375" style="243" customWidth="1"/>
    <col min="2315" max="2315" width="4" style="243" bestFit="1" customWidth="1"/>
    <col min="2316" max="2316" width="1.85546875" style="243" customWidth="1"/>
    <col min="2317" max="2317" width="5.42578125" style="243" customWidth="1"/>
    <col min="2318" max="2318" width="0.7109375" style="243" customWidth="1"/>
    <col min="2319" max="2319" width="4" style="243" bestFit="1" customWidth="1"/>
    <col min="2320" max="2320" width="1.85546875" style="243" customWidth="1"/>
    <col min="2321" max="2321" width="5.7109375" style="243" customWidth="1"/>
    <col min="2322" max="2322" width="0.7109375" style="243" customWidth="1"/>
    <col min="2323" max="2323" width="2.7109375" style="243" customWidth="1"/>
    <col min="2324" max="2324" width="1.85546875" style="243" customWidth="1"/>
    <col min="2325" max="2325" width="6" style="243" customWidth="1"/>
    <col min="2326" max="2326" width="0.7109375" style="243" customWidth="1"/>
    <col min="2327" max="2327" width="3.28515625" style="243" customWidth="1"/>
    <col min="2328" max="2328" width="1.85546875" style="243" customWidth="1"/>
    <col min="2329" max="2329" width="5.28515625" style="243" customWidth="1"/>
    <col min="2330" max="2330" width="0.7109375" style="243" customWidth="1"/>
    <col min="2331" max="2331" width="2.85546875" style="243" customWidth="1"/>
    <col min="2332" max="2332" width="1.85546875" style="243" customWidth="1"/>
    <col min="2333" max="2333" width="6.140625" style="243" customWidth="1"/>
    <col min="2334" max="2334" width="0.7109375" style="243" customWidth="1"/>
    <col min="2335" max="2335" width="3.28515625" style="243" customWidth="1"/>
    <col min="2336" max="2336" width="1.85546875" style="243" customWidth="1"/>
    <col min="2337" max="2337" width="5.42578125" style="243" customWidth="1"/>
    <col min="2338" max="2338" width="0.7109375" style="243" customWidth="1"/>
    <col min="2339" max="2339" width="3.140625" style="243" customWidth="1"/>
    <col min="2340" max="2340" width="1.85546875" style="243" customWidth="1"/>
    <col min="2341" max="2341" width="6" style="243" customWidth="1"/>
    <col min="2342" max="2342" width="0.7109375" style="243" customWidth="1"/>
    <col min="2343" max="2343" width="3.42578125" style="243" customWidth="1"/>
    <col min="2344" max="2344" width="1.85546875" style="243" customWidth="1"/>
    <col min="2345" max="2345" width="5.5703125" style="243" customWidth="1"/>
    <col min="2346" max="2346" width="0.7109375" style="243" customWidth="1"/>
    <col min="2347" max="2347" width="3.7109375" style="243" customWidth="1"/>
    <col min="2348" max="2348" width="1.85546875" style="243" customWidth="1"/>
    <col min="2349" max="2349" width="5.28515625" style="243" customWidth="1"/>
    <col min="2350" max="2350" width="0.7109375" style="243" customWidth="1"/>
    <col min="2351" max="2351" width="3.7109375" style="243" customWidth="1"/>
    <col min="2352" max="2352" width="1.85546875" style="243" customWidth="1"/>
    <col min="2353" max="2353" width="7.140625" style="243" customWidth="1"/>
    <col min="2354" max="2354" width="5.5703125" style="243" customWidth="1"/>
    <col min="2355" max="2355" width="2" style="243" customWidth="1"/>
    <col min="2356" max="2356" width="11.7109375" style="243" customWidth="1"/>
    <col min="2357" max="2357" width="6.28515625" style="243" customWidth="1"/>
    <col min="2358" max="2358" width="11.5703125" style="243" customWidth="1"/>
    <col min="2359" max="2359" width="14.140625" style="243" bestFit="1" customWidth="1"/>
    <col min="2360" max="2360" width="10.7109375" style="243"/>
    <col min="2361" max="2361" width="15.28515625" style="243" customWidth="1"/>
    <col min="2362" max="2562" width="10.7109375" style="243"/>
    <col min="2563" max="2563" width="2.7109375" style="243" customWidth="1"/>
    <col min="2564" max="2564" width="1.85546875" style="243" customWidth="1"/>
    <col min="2565" max="2565" width="5.140625" style="243" customWidth="1"/>
    <col min="2566" max="2566" width="0.7109375" style="243" customWidth="1"/>
    <col min="2567" max="2567" width="4" style="243" bestFit="1" customWidth="1"/>
    <col min="2568" max="2568" width="1.7109375" style="243" customWidth="1"/>
    <col min="2569" max="2569" width="7" style="243" bestFit="1" customWidth="1"/>
    <col min="2570" max="2570" width="0.7109375" style="243" customWidth="1"/>
    <col min="2571" max="2571" width="4" style="243" bestFit="1" customWidth="1"/>
    <col min="2572" max="2572" width="1.85546875" style="243" customWidth="1"/>
    <col min="2573" max="2573" width="5.42578125" style="243" customWidth="1"/>
    <col min="2574" max="2574" width="0.7109375" style="243" customWidth="1"/>
    <col min="2575" max="2575" width="4" style="243" bestFit="1" customWidth="1"/>
    <col min="2576" max="2576" width="1.85546875" style="243" customWidth="1"/>
    <col min="2577" max="2577" width="5.7109375" style="243" customWidth="1"/>
    <col min="2578" max="2578" width="0.7109375" style="243" customWidth="1"/>
    <col min="2579" max="2579" width="2.7109375" style="243" customWidth="1"/>
    <col min="2580" max="2580" width="1.85546875" style="243" customWidth="1"/>
    <col min="2581" max="2581" width="6" style="243" customWidth="1"/>
    <col min="2582" max="2582" width="0.7109375" style="243" customWidth="1"/>
    <col min="2583" max="2583" width="3.28515625" style="243" customWidth="1"/>
    <col min="2584" max="2584" width="1.85546875" style="243" customWidth="1"/>
    <col min="2585" max="2585" width="5.28515625" style="243" customWidth="1"/>
    <col min="2586" max="2586" width="0.7109375" style="243" customWidth="1"/>
    <col min="2587" max="2587" width="2.85546875" style="243" customWidth="1"/>
    <col min="2588" max="2588" width="1.85546875" style="243" customWidth="1"/>
    <col min="2589" max="2589" width="6.140625" style="243" customWidth="1"/>
    <col min="2590" max="2590" width="0.7109375" style="243" customWidth="1"/>
    <col min="2591" max="2591" width="3.28515625" style="243" customWidth="1"/>
    <col min="2592" max="2592" width="1.85546875" style="243" customWidth="1"/>
    <col min="2593" max="2593" width="5.42578125" style="243" customWidth="1"/>
    <col min="2594" max="2594" width="0.7109375" style="243" customWidth="1"/>
    <col min="2595" max="2595" width="3.140625" style="243" customWidth="1"/>
    <col min="2596" max="2596" width="1.85546875" style="243" customWidth="1"/>
    <col min="2597" max="2597" width="6" style="243" customWidth="1"/>
    <col min="2598" max="2598" width="0.7109375" style="243" customWidth="1"/>
    <col min="2599" max="2599" width="3.42578125" style="243" customWidth="1"/>
    <col min="2600" max="2600" width="1.85546875" style="243" customWidth="1"/>
    <col min="2601" max="2601" width="5.5703125" style="243" customWidth="1"/>
    <col min="2602" max="2602" width="0.7109375" style="243" customWidth="1"/>
    <col min="2603" max="2603" width="3.7109375" style="243" customWidth="1"/>
    <col min="2604" max="2604" width="1.85546875" style="243" customWidth="1"/>
    <col min="2605" max="2605" width="5.28515625" style="243" customWidth="1"/>
    <col min="2606" max="2606" width="0.7109375" style="243" customWidth="1"/>
    <col min="2607" max="2607" width="3.7109375" style="243" customWidth="1"/>
    <col min="2608" max="2608" width="1.85546875" style="243" customWidth="1"/>
    <col min="2609" max="2609" width="7.140625" style="243" customWidth="1"/>
    <col min="2610" max="2610" width="5.5703125" style="243" customWidth="1"/>
    <col min="2611" max="2611" width="2" style="243" customWidth="1"/>
    <col min="2612" max="2612" width="11.7109375" style="243" customWidth="1"/>
    <col min="2613" max="2613" width="6.28515625" style="243" customWidth="1"/>
    <col min="2614" max="2614" width="11.5703125" style="243" customWidth="1"/>
    <col min="2615" max="2615" width="14.140625" style="243" bestFit="1" customWidth="1"/>
    <col min="2616" max="2616" width="10.7109375" style="243"/>
    <col min="2617" max="2617" width="15.28515625" style="243" customWidth="1"/>
    <col min="2618" max="2818" width="10.7109375" style="243"/>
    <col min="2819" max="2819" width="2.7109375" style="243" customWidth="1"/>
    <col min="2820" max="2820" width="1.85546875" style="243" customWidth="1"/>
    <col min="2821" max="2821" width="5.140625" style="243" customWidth="1"/>
    <col min="2822" max="2822" width="0.7109375" style="243" customWidth="1"/>
    <col min="2823" max="2823" width="4" style="243" bestFit="1" customWidth="1"/>
    <col min="2824" max="2824" width="1.7109375" style="243" customWidth="1"/>
    <col min="2825" max="2825" width="7" style="243" bestFit="1" customWidth="1"/>
    <col min="2826" max="2826" width="0.7109375" style="243" customWidth="1"/>
    <col min="2827" max="2827" width="4" style="243" bestFit="1" customWidth="1"/>
    <col min="2828" max="2828" width="1.85546875" style="243" customWidth="1"/>
    <col min="2829" max="2829" width="5.42578125" style="243" customWidth="1"/>
    <col min="2830" max="2830" width="0.7109375" style="243" customWidth="1"/>
    <col min="2831" max="2831" width="4" style="243" bestFit="1" customWidth="1"/>
    <col min="2832" max="2832" width="1.85546875" style="243" customWidth="1"/>
    <col min="2833" max="2833" width="5.7109375" style="243" customWidth="1"/>
    <col min="2834" max="2834" width="0.7109375" style="243" customWidth="1"/>
    <col min="2835" max="2835" width="2.7109375" style="243" customWidth="1"/>
    <col min="2836" max="2836" width="1.85546875" style="243" customWidth="1"/>
    <col min="2837" max="2837" width="6" style="243" customWidth="1"/>
    <col min="2838" max="2838" width="0.7109375" style="243" customWidth="1"/>
    <col min="2839" max="2839" width="3.28515625" style="243" customWidth="1"/>
    <col min="2840" max="2840" width="1.85546875" style="243" customWidth="1"/>
    <col min="2841" max="2841" width="5.28515625" style="243" customWidth="1"/>
    <col min="2842" max="2842" width="0.7109375" style="243" customWidth="1"/>
    <col min="2843" max="2843" width="2.85546875" style="243" customWidth="1"/>
    <col min="2844" max="2844" width="1.85546875" style="243" customWidth="1"/>
    <col min="2845" max="2845" width="6.140625" style="243" customWidth="1"/>
    <col min="2846" max="2846" width="0.7109375" style="243" customWidth="1"/>
    <col min="2847" max="2847" width="3.28515625" style="243" customWidth="1"/>
    <col min="2848" max="2848" width="1.85546875" style="243" customWidth="1"/>
    <col min="2849" max="2849" width="5.42578125" style="243" customWidth="1"/>
    <col min="2850" max="2850" width="0.7109375" style="243" customWidth="1"/>
    <col min="2851" max="2851" width="3.140625" style="243" customWidth="1"/>
    <col min="2852" max="2852" width="1.85546875" style="243" customWidth="1"/>
    <col min="2853" max="2853" width="6" style="243" customWidth="1"/>
    <col min="2854" max="2854" width="0.7109375" style="243" customWidth="1"/>
    <col min="2855" max="2855" width="3.42578125" style="243" customWidth="1"/>
    <col min="2856" max="2856" width="1.85546875" style="243" customWidth="1"/>
    <col min="2857" max="2857" width="5.5703125" style="243" customWidth="1"/>
    <col min="2858" max="2858" width="0.7109375" style="243" customWidth="1"/>
    <col min="2859" max="2859" width="3.7109375" style="243" customWidth="1"/>
    <col min="2860" max="2860" width="1.85546875" style="243" customWidth="1"/>
    <col min="2861" max="2861" width="5.28515625" style="243" customWidth="1"/>
    <col min="2862" max="2862" width="0.7109375" style="243" customWidth="1"/>
    <col min="2863" max="2863" width="3.7109375" style="243" customWidth="1"/>
    <col min="2864" max="2864" width="1.85546875" style="243" customWidth="1"/>
    <col min="2865" max="2865" width="7.140625" style="243" customWidth="1"/>
    <col min="2866" max="2866" width="5.5703125" style="243" customWidth="1"/>
    <col min="2867" max="2867" width="2" style="243" customWidth="1"/>
    <col min="2868" max="2868" width="11.7109375" style="243" customWidth="1"/>
    <col min="2869" max="2869" width="6.28515625" style="243" customWidth="1"/>
    <col min="2870" max="2870" width="11.5703125" style="243" customWidth="1"/>
    <col min="2871" max="2871" width="14.140625" style="243" bestFit="1" customWidth="1"/>
    <col min="2872" max="2872" width="10.7109375" style="243"/>
    <col min="2873" max="2873" width="15.28515625" style="243" customWidth="1"/>
    <col min="2874" max="3074" width="10.7109375" style="243"/>
    <col min="3075" max="3075" width="2.7109375" style="243" customWidth="1"/>
    <col min="3076" max="3076" width="1.85546875" style="243" customWidth="1"/>
    <col min="3077" max="3077" width="5.140625" style="243" customWidth="1"/>
    <col min="3078" max="3078" width="0.7109375" style="243" customWidth="1"/>
    <col min="3079" max="3079" width="4" style="243" bestFit="1" customWidth="1"/>
    <col min="3080" max="3080" width="1.7109375" style="243" customWidth="1"/>
    <col min="3081" max="3081" width="7" style="243" bestFit="1" customWidth="1"/>
    <col min="3082" max="3082" width="0.7109375" style="243" customWidth="1"/>
    <col min="3083" max="3083" width="4" style="243" bestFit="1" customWidth="1"/>
    <col min="3084" max="3084" width="1.85546875" style="243" customWidth="1"/>
    <col min="3085" max="3085" width="5.42578125" style="243" customWidth="1"/>
    <col min="3086" max="3086" width="0.7109375" style="243" customWidth="1"/>
    <col min="3087" max="3087" width="4" style="243" bestFit="1" customWidth="1"/>
    <col min="3088" max="3088" width="1.85546875" style="243" customWidth="1"/>
    <col min="3089" max="3089" width="5.7109375" style="243" customWidth="1"/>
    <col min="3090" max="3090" width="0.7109375" style="243" customWidth="1"/>
    <col min="3091" max="3091" width="2.7109375" style="243" customWidth="1"/>
    <col min="3092" max="3092" width="1.85546875" style="243" customWidth="1"/>
    <col min="3093" max="3093" width="6" style="243" customWidth="1"/>
    <col min="3094" max="3094" width="0.7109375" style="243" customWidth="1"/>
    <col min="3095" max="3095" width="3.28515625" style="243" customWidth="1"/>
    <col min="3096" max="3096" width="1.85546875" style="243" customWidth="1"/>
    <col min="3097" max="3097" width="5.28515625" style="243" customWidth="1"/>
    <col min="3098" max="3098" width="0.7109375" style="243" customWidth="1"/>
    <col min="3099" max="3099" width="2.85546875" style="243" customWidth="1"/>
    <col min="3100" max="3100" width="1.85546875" style="243" customWidth="1"/>
    <col min="3101" max="3101" width="6.140625" style="243" customWidth="1"/>
    <col min="3102" max="3102" width="0.7109375" style="243" customWidth="1"/>
    <col min="3103" max="3103" width="3.28515625" style="243" customWidth="1"/>
    <col min="3104" max="3104" width="1.85546875" style="243" customWidth="1"/>
    <col min="3105" max="3105" width="5.42578125" style="243" customWidth="1"/>
    <col min="3106" max="3106" width="0.7109375" style="243" customWidth="1"/>
    <col min="3107" max="3107" width="3.140625" style="243" customWidth="1"/>
    <col min="3108" max="3108" width="1.85546875" style="243" customWidth="1"/>
    <col min="3109" max="3109" width="6" style="243" customWidth="1"/>
    <col min="3110" max="3110" width="0.7109375" style="243" customWidth="1"/>
    <col min="3111" max="3111" width="3.42578125" style="243" customWidth="1"/>
    <col min="3112" max="3112" width="1.85546875" style="243" customWidth="1"/>
    <col min="3113" max="3113" width="5.5703125" style="243" customWidth="1"/>
    <col min="3114" max="3114" width="0.7109375" style="243" customWidth="1"/>
    <col min="3115" max="3115" width="3.7109375" style="243" customWidth="1"/>
    <col min="3116" max="3116" width="1.85546875" style="243" customWidth="1"/>
    <col min="3117" max="3117" width="5.28515625" style="243" customWidth="1"/>
    <col min="3118" max="3118" width="0.7109375" style="243" customWidth="1"/>
    <col min="3119" max="3119" width="3.7109375" style="243" customWidth="1"/>
    <col min="3120" max="3120" width="1.85546875" style="243" customWidth="1"/>
    <col min="3121" max="3121" width="7.140625" style="243" customWidth="1"/>
    <col min="3122" max="3122" width="5.5703125" style="243" customWidth="1"/>
    <col min="3123" max="3123" width="2" style="243" customWidth="1"/>
    <col min="3124" max="3124" width="11.7109375" style="243" customWidth="1"/>
    <col min="3125" max="3125" width="6.28515625" style="243" customWidth="1"/>
    <col min="3126" max="3126" width="11.5703125" style="243" customWidth="1"/>
    <col min="3127" max="3127" width="14.140625" style="243" bestFit="1" customWidth="1"/>
    <col min="3128" max="3128" width="10.7109375" style="243"/>
    <col min="3129" max="3129" width="15.28515625" style="243" customWidth="1"/>
    <col min="3130" max="3330" width="10.7109375" style="243"/>
    <col min="3331" max="3331" width="2.7109375" style="243" customWidth="1"/>
    <col min="3332" max="3332" width="1.85546875" style="243" customWidth="1"/>
    <col min="3333" max="3333" width="5.140625" style="243" customWidth="1"/>
    <col min="3334" max="3334" width="0.7109375" style="243" customWidth="1"/>
    <col min="3335" max="3335" width="4" style="243" bestFit="1" customWidth="1"/>
    <col min="3336" max="3336" width="1.7109375" style="243" customWidth="1"/>
    <col min="3337" max="3337" width="7" style="243" bestFit="1" customWidth="1"/>
    <col min="3338" max="3338" width="0.7109375" style="243" customWidth="1"/>
    <col min="3339" max="3339" width="4" style="243" bestFit="1" customWidth="1"/>
    <col min="3340" max="3340" width="1.85546875" style="243" customWidth="1"/>
    <col min="3341" max="3341" width="5.42578125" style="243" customWidth="1"/>
    <col min="3342" max="3342" width="0.7109375" style="243" customWidth="1"/>
    <col min="3343" max="3343" width="4" style="243" bestFit="1" customWidth="1"/>
    <col min="3344" max="3344" width="1.85546875" style="243" customWidth="1"/>
    <col min="3345" max="3345" width="5.7109375" style="243" customWidth="1"/>
    <col min="3346" max="3346" width="0.7109375" style="243" customWidth="1"/>
    <col min="3347" max="3347" width="2.7109375" style="243" customWidth="1"/>
    <col min="3348" max="3348" width="1.85546875" style="243" customWidth="1"/>
    <col min="3349" max="3349" width="6" style="243" customWidth="1"/>
    <col min="3350" max="3350" width="0.7109375" style="243" customWidth="1"/>
    <col min="3351" max="3351" width="3.28515625" style="243" customWidth="1"/>
    <col min="3352" max="3352" width="1.85546875" style="243" customWidth="1"/>
    <col min="3353" max="3353" width="5.28515625" style="243" customWidth="1"/>
    <col min="3354" max="3354" width="0.7109375" style="243" customWidth="1"/>
    <col min="3355" max="3355" width="2.85546875" style="243" customWidth="1"/>
    <col min="3356" max="3356" width="1.85546875" style="243" customWidth="1"/>
    <col min="3357" max="3357" width="6.140625" style="243" customWidth="1"/>
    <col min="3358" max="3358" width="0.7109375" style="243" customWidth="1"/>
    <col min="3359" max="3359" width="3.28515625" style="243" customWidth="1"/>
    <col min="3360" max="3360" width="1.85546875" style="243" customWidth="1"/>
    <col min="3361" max="3361" width="5.42578125" style="243" customWidth="1"/>
    <col min="3362" max="3362" width="0.7109375" style="243" customWidth="1"/>
    <col min="3363" max="3363" width="3.140625" style="243" customWidth="1"/>
    <col min="3364" max="3364" width="1.85546875" style="243" customWidth="1"/>
    <col min="3365" max="3365" width="6" style="243" customWidth="1"/>
    <col min="3366" max="3366" width="0.7109375" style="243" customWidth="1"/>
    <col min="3367" max="3367" width="3.42578125" style="243" customWidth="1"/>
    <col min="3368" max="3368" width="1.85546875" style="243" customWidth="1"/>
    <col min="3369" max="3369" width="5.5703125" style="243" customWidth="1"/>
    <col min="3370" max="3370" width="0.7109375" style="243" customWidth="1"/>
    <col min="3371" max="3371" width="3.7109375" style="243" customWidth="1"/>
    <col min="3372" max="3372" width="1.85546875" style="243" customWidth="1"/>
    <col min="3373" max="3373" width="5.28515625" style="243" customWidth="1"/>
    <col min="3374" max="3374" width="0.7109375" style="243" customWidth="1"/>
    <col min="3375" max="3375" width="3.7109375" style="243" customWidth="1"/>
    <col min="3376" max="3376" width="1.85546875" style="243" customWidth="1"/>
    <col min="3377" max="3377" width="7.140625" style="243" customWidth="1"/>
    <col min="3378" max="3378" width="5.5703125" style="243" customWidth="1"/>
    <col min="3379" max="3379" width="2" style="243" customWidth="1"/>
    <col min="3380" max="3380" width="11.7109375" style="243" customWidth="1"/>
    <col min="3381" max="3381" width="6.28515625" style="243" customWidth="1"/>
    <col min="3382" max="3382" width="11.5703125" style="243" customWidth="1"/>
    <col min="3383" max="3383" width="14.140625" style="243" bestFit="1" customWidth="1"/>
    <col min="3384" max="3384" width="10.7109375" style="243"/>
    <col min="3385" max="3385" width="15.28515625" style="243" customWidth="1"/>
    <col min="3386" max="3586" width="10.7109375" style="243"/>
    <col min="3587" max="3587" width="2.7109375" style="243" customWidth="1"/>
    <col min="3588" max="3588" width="1.85546875" style="243" customWidth="1"/>
    <col min="3589" max="3589" width="5.140625" style="243" customWidth="1"/>
    <col min="3590" max="3590" width="0.7109375" style="243" customWidth="1"/>
    <col min="3591" max="3591" width="4" style="243" bestFit="1" customWidth="1"/>
    <col min="3592" max="3592" width="1.7109375" style="243" customWidth="1"/>
    <col min="3593" max="3593" width="7" style="243" bestFit="1" customWidth="1"/>
    <col min="3594" max="3594" width="0.7109375" style="243" customWidth="1"/>
    <col min="3595" max="3595" width="4" style="243" bestFit="1" customWidth="1"/>
    <col min="3596" max="3596" width="1.85546875" style="243" customWidth="1"/>
    <col min="3597" max="3597" width="5.42578125" style="243" customWidth="1"/>
    <col min="3598" max="3598" width="0.7109375" style="243" customWidth="1"/>
    <col min="3599" max="3599" width="4" style="243" bestFit="1" customWidth="1"/>
    <col min="3600" max="3600" width="1.85546875" style="243" customWidth="1"/>
    <col min="3601" max="3601" width="5.7109375" style="243" customWidth="1"/>
    <col min="3602" max="3602" width="0.7109375" style="243" customWidth="1"/>
    <col min="3603" max="3603" width="2.7109375" style="243" customWidth="1"/>
    <col min="3604" max="3604" width="1.85546875" style="243" customWidth="1"/>
    <col min="3605" max="3605" width="6" style="243" customWidth="1"/>
    <col min="3606" max="3606" width="0.7109375" style="243" customWidth="1"/>
    <col min="3607" max="3607" width="3.28515625" style="243" customWidth="1"/>
    <col min="3608" max="3608" width="1.85546875" style="243" customWidth="1"/>
    <col min="3609" max="3609" width="5.28515625" style="243" customWidth="1"/>
    <col min="3610" max="3610" width="0.7109375" style="243" customWidth="1"/>
    <col min="3611" max="3611" width="2.85546875" style="243" customWidth="1"/>
    <col min="3612" max="3612" width="1.85546875" style="243" customWidth="1"/>
    <col min="3613" max="3613" width="6.140625" style="243" customWidth="1"/>
    <col min="3614" max="3614" width="0.7109375" style="243" customWidth="1"/>
    <col min="3615" max="3615" width="3.28515625" style="243" customWidth="1"/>
    <col min="3616" max="3616" width="1.85546875" style="243" customWidth="1"/>
    <col min="3617" max="3617" width="5.42578125" style="243" customWidth="1"/>
    <col min="3618" max="3618" width="0.7109375" style="243" customWidth="1"/>
    <col min="3619" max="3619" width="3.140625" style="243" customWidth="1"/>
    <col min="3620" max="3620" width="1.85546875" style="243" customWidth="1"/>
    <col min="3621" max="3621" width="6" style="243" customWidth="1"/>
    <col min="3622" max="3622" width="0.7109375" style="243" customWidth="1"/>
    <col min="3623" max="3623" width="3.42578125" style="243" customWidth="1"/>
    <col min="3624" max="3624" width="1.85546875" style="243" customWidth="1"/>
    <col min="3625" max="3625" width="5.5703125" style="243" customWidth="1"/>
    <col min="3626" max="3626" width="0.7109375" style="243" customWidth="1"/>
    <col min="3627" max="3627" width="3.7109375" style="243" customWidth="1"/>
    <col min="3628" max="3628" width="1.85546875" style="243" customWidth="1"/>
    <col min="3629" max="3629" width="5.28515625" style="243" customWidth="1"/>
    <col min="3630" max="3630" width="0.7109375" style="243" customWidth="1"/>
    <col min="3631" max="3631" width="3.7109375" style="243" customWidth="1"/>
    <col min="3632" max="3632" width="1.85546875" style="243" customWidth="1"/>
    <col min="3633" max="3633" width="7.140625" style="243" customWidth="1"/>
    <col min="3634" max="3634" width="5.5703125" style="243" customWidth="1"/>
    <col min="3635" max="3635" width="2" style="243" customWidth="1"/>
    <col min="3636" max="3636" width="11.7109375" style="243" customWidth="1"/>
    <col min="3637" max="3637" width="6.28515625" style="243" customWidth="1"/>
    <col min="3638" max="3638" width="11.5703125" style="243" customWidth="1"/>
    <col min="3639" max="3639" width="14.140625" style="243" bestFit="1" customWidth="1"/>
    <col min="3640" max="3640" width="10.7109375" style="243"/>
    <col min="3641" max="3641" width="15.28515625" style="243" customWidth="1"/>
    <col min="3642" max="3842" width="10.7109375" style="243"/>
    <col min="3843" max="3843" width="2.7109375" style="243" customWidth="1"/>
    <col min="3844" max="3844" width="1.85546875" style="243" customWidth="1"/>
    <col min="3845" max="3845" width="5.140625" style="243" customWidth="1"/>
    <col min="3846" max="3846" width="0.7109375" style="243" customWidth="1"/>
    <col min="3847" max="3847" width="4" style="243" bestFit="1" customWidth="1"/>
    <col min="3848" max="3848" width="1.7109375" style="243" customWidth="1"/>
    <col min="3849" max="3849" width="7" style="243" bestFit="1" customWidth="1"/>
    <col min="3850" max="3850" width="0.7109375" style="243" customWidth="1"/>
    <col min="3851" max="3851" width="4" style="243" bestFit="1" customWidth="1"/>
    <col min="3852" max="3852" width="1.85546875" style="243" customWidth="1"/>
    <col min="3853" max="3853" width="5.42578125" style="243" customWidth="1"/>
    <col min="3854" max="3854" width="0.7109375" style="243" customWidth="1"/>
    <col min="3855" max="3855" width="4" style="243" bestFit="1" customWidth="1"/>
    <col min="3856" max="3856" width="1.85546875" style="243" customWidth="1"/>
    <col min="3857" max="3857" width="5.7109375" style="243" customWidth="1"/>
    <col min="3858" max="3858" width="0.7109375" style="243" customWidth="1"/>
    <col min="3859" max="3859" width="2.7109375" style="243" customWidth="1"/>
    <col min="3860" max="3860" width="1.85546875" style="243" customWidth="1"/>
    <col min="3861" max="3861" width="6" style="243" customWidth="1"/>
    <col min="3862" max="3862" width="0.7109375" style="243" customWidth="1"/>
    <col min="3863" max="3863" width="3.28515625" style="243" customWidth="1"/>
    <col min="3864" max="3864" width="1.85546875" style="243" customWidth="1"/>
    <col min="3865" max="3865" width="5.28515625" style="243" customWidth="1"/>
    <col min="3866" max="3866" width="0.7109375" style="243" customWidth="1"/>
    <col min="3867" max="3867" width="2.85546875" style="243" customWidth="1"/>
    <col min="3868" max="3868" width="1.85546875" style="243" customWidth="1"/>
    <col min="3869" max="3869" width="6.140625" style="243" customWidth="1"/>
    <col min="3870" max="3870" width="0.7109375" style="243" customWidth="1"/>
    <col min="3871" max="3871" width="3.28515625" style="243" customWidth="1"/>
    <col min="3872" max="3872" width="1.85546875" style="243" customWidth="1"/>
    <col min="3873" max="3873" width="5.42578125" style="243" customWidth="1"/>
    <col min="3874" max="3874" width="0.7109375" style="243" customWidth="1"/>
    <col min="3875" max="3875" width="3.140625" style="243" customWidth="1"/>
    <col min="3876" max="3876" width="1.85546875" style="243" customWidth="1"/>
    <col min="3877" max="3877" width="6" style="243" customWidth="1"/>
    <col min="3878" max="3878" width="0.7109375" style="243" customWidth="1"/>
    <col min="3879" max="3879" width="3.42578125" style="243" customWidth="1"/>
    <col min="3880" max="3880" width="1.85546875" style="243" customWidth="1"/>
    <col min="3881" max="3881" width="5.5703125" style="243" customWidth="1"/>
    <col min="3882" max="3882" width="0.7109375" style="243" customWidth="1"/>
    <col min="3883" max="3883" width="3.7109375" style="243" customWidth="1"/>
    <col min="3884" max="3884" width="1.85546875" style="243" customWidth="1"/>
    <col min="3885" max="3885" width="5.28515625" style="243" customWidth="1"/>
    <col min="3886" max="3886" width="0.7109375" style="243" customWidth="1"/>
    <col min="3887" max="3887" width="3.7109375" style="243" customWidth="1"/>
    <col min="3888" max="3888" width="1.85546875" style="243" customWidth="1"/>
    <col min="3889" max="3889" width="7.140625" style="243" customWidth="1"/>
    <col min="3890" max="3890" width="5.5703125" style="243" customWidth="1"/>
    <col min="3891" max="3891" width="2" style="243" customWidth="1"/>
    <col min="3892" max="3892" width="11.7109375" style="243" customWidth="1"/>
    <col min="3893" max="3893" width="6.28515625" style="243" customWidth="1"/>
    <col min="3894" max="3894" width="11.5703125" style="243" customWidth="1"/>
    <col min="3895" max="3895" width="14.140625" style="243" bestFit="1" customWidth="1"/>
    <col min="3896" max="3896" width="10.7109375" style="243"/>
    <col min="3897" max="3897" width="15.28515625" style="243" customWidth="1"/>
    <col min="3898" max="4098" width="10.7109375" style="243"/>
    <col min="4099" max="4099" width="2.7109375" style="243" customWidth="1"/>
    <col min="4100" max="4100" width="1.85546875" style="243" customWidth="1"/>
    <col min="4101" max="4101" width="5.140625" style="243" customWidth="1"/>
    <col min="4102" max="4102" width="0.7109375" style="243" customWidth="1"/>
    <col min="4103" max="4103" width="4" style="243" bestFit="1" customWidth="1"/>
    <col min="4104" max="4104" width="1.7109375" style="243" customWidth="1"/>
    <col min="4105" max="4105" width="7" style="243" bestFit="1" customWidth="1"/>
    <col min="4106" max="4106" width="0.7109375" style="243" customWidth="1"/>
    <col min="4107" max="4107" width="4" style="243" bestFit="1" customWidth="1"/>
    <col min="4108" max="4108" width="1.85546875" style="243" customWidth="1"/>
    <col min="4109" max="4109" width="5.42578125" style="243" customWidth="1"/>
    <col min="4110" max="4110" width="0.7109375" style="243" customWidth="1"/>
    <col min="4111" max="4111" width="4" style="243" bestFit="1" customWidth="1"/>
    <col min="4112" max="4112" width="1.85546875" style="243" customWidth="1"/>
    <col min="4113" max="4113" width="5.7109375" style="243" customWidth="1"/>
    <col min="4114" max="4114" width="0.7109375" style="243" customWidth="1"/>
    <col min="4115" max="4115" width="2.7109375" style="243" customWidth="1"/>
    <col min="4116" max="4116" width="1.85546875" style="243" customWidth="1"/>
    <col min="4117" max="4117" width="6" style="243" customWidth="1"/>
    <col min="4118" max="4118" width="0.7109375" style="243" customWidth="1"/>
    <col min="4119" max="4119" width="3.28515625" style="243" customWidth="1"/>
    <col min="4120" max="4120" width="1.85546875" style="243" customWidth="1"/>
    <col min="4121" max="4121" width="5.28515625" style="243" customWidth="1"/>
    <col min="4122" max="4122" width="0.7109375" style="243" customWidth="1"/>
    <col min="4123" max="4123" width="2.85546875" style="243" customWidth="1"/>
    <col min="4124" max="4124" width="1.85546875" style="243" customWidth="1"/>
    <col min="4125" max="4125" width="6.140625" style="243" customWidth="1"/>
    <col min="4126" max="4126" width="0.7109375" style="243" customWidth="1"/>
    <col min="4127" max="4127" width="3.28515625" style="243" customWidth="1"/>
    <col min="4128" max="4128" width="1.85546875" style="243" customWidth="1"/>
    <col min="4129" max="4129" width="5.42578125" style="243" customWidth="1"/>
    <col min="4130" max="4130" width="0.7109375" style="243" customWidth="1"/>
    <col min="4131" max="4131" width="3.140625" style="243" customWidth="1"/>
    <col min="4132" max="4132" width="1.85546875" style="243" customWidth="1"/>
    <col min="4133" max="4133" width="6" style="243" customWidth="1"/>
    <col min="4134" max="4134" width="0.7109375" style="243" customWidth="1"/>
    <col min="4135" max="4135" width="3.42578125" style="243" customWidth="1"/>
    <col min="4136" max="4136" width="1.85546875" style="243" customWidth="1"/>
    <col min="4137" max="4137" width="5.5703125" style="243" customWidth="1"/>
    <col min="4138" max="4138" width="0.7109375" style="243" customWidth="1"/>
    <col min="4139" max="4139" width="3.7109375" style="243" customWidth="1"/>
    <col min="4140" max="4140" width="1.85546875" style="243" customWidth="1"/>
    <col min="4141" max="4141" width="5.28515625" style="243" customWidth="1"/>
    <col min="4142" max="4142" width="0.7109375" style="243" customWidth="1"/>
    <col min="4143" max="4143" width="3.7109375" style="243" customWidth="1"/>
    <col min="4144" max="4144" width="1.85546875" style="243" customWidth="1"/>
    <col min="4145" max="4145" width="7.140625" style="243" customWidth="1"/>
    <col min="4146" max="4146" width="5.5703125" style="243" customWidth="1"/>
    <col min="4147" max="4147" width="2" style="243" customWidth="1"/>
    <col min="4148" max="4148" width="11.7109375" style="243" customWidth="1"/>
    <col min="4149" max="4149" width="6.28515625" style="243" customWidth="1"/>
    <col min="4150" max="4150" width="11.5703125" style="243" customWidth="1"/>
    <col min="4151" max="4151" width="14.140625" style="243" bestFit="1" customWidth="1"/>
    <col min="4152" max="4152" width="10.7109375" style="243"/>
    <col min="4153" max="4153" width="15.28515625" style="243" customWidth="1"/>
    <col min="4154" max="4354" width="10.7109375" style="243"/>
    <col min="4355" max="4355" width="2.7109375" style="243" customWidth="1"/>
    <col min="4356" max="4356" width="1.85546875" style="243" customWidth="1"/>
    <col min="4357" max="4357" width="5.140625" style="243" customWidth="1"/>
    <col min="4358" max="4358" width="0.7109375" style="243" customWidth="1"/>
    <col min="4359" max="4359" width="4" style="243" bestFit="1" customWidth="1"/>
    <col min="4360" max="4360" width="1.7109375" style="243" customWidth="1"/>
    <col min="4361" max="4361" width="7" style="243" bestFit="1" customWidth="1"/>
    <col min="4362" max="4362" width="0.7109375" style="243" customWidth="1"/>
    <col min="4363" max="4363" width="4" style="243" bestFit="1" customWidth="1"/>
    <col min="4364" max="4364" width="1.85546875" style="243" customWidth="1"/>
    <col min="4365" max="4365" width="5.42578125" style="243" customWidth="1"/>
    <col min="4366" max="4366" width="0.7109375" style="243" customWidth="1"/>
    <col min="4367" max="4367" width="4" style="243" bestFit="1" customWidth="1"/>
    <col min="4368" max="4368" width="1.85546875" style="243" customWidth="1"/>
    <col min="4369" max="4369" width="5.7109375" style="243" customWidth="1"/>
    <col min="4370" max="4370" width="0.7109375" style="243" customWidth="1"/>
    <col min="4371" max="4371" width="2.7109375" style="243" customWidth="1"/>
    <col min="4372" max="4372" width="1.85546875" style="243" customWidth="1"/>
    <col min="4373" max="4373" width="6" style="243" customWidth="1"/>
    <col min="4374" max="4374" width="0.7109375" style="243" customWidth="1"/>
    <col min="4375" max="4375" width="3.28515625" style="243" customWidth="1"/>
    <col min="4376" max="4376" width="1.85546875" style="243" customWidth="1"/>
    <col min="4377" max="4377" width="5.28515625" style="243" customWidth="1"/>
    <col min="4378" max="4378" width="0.7109375" style="243" customWidth="1"/>
    <col min="4379" max="4379" width="2.85546875" style="243" customWidth="1"/>
    <col min="4380" max="4380" width="1.85546875" style="243" customWidth="1"/>
    <col min="4381" max="4381" width="6.140625" style="243" customWidth="1"/>
    <col min="4382" max="4382" width="0.7109375" style="243" customWidth="1"/>
    <col min="4383" max="4383" width="3.28515625" style="243" customWidth="1"/>
    <col min="4384" max="4384" width="1.85546875" style="243" customWidth="1"/>
    <col min="4385" max="4385" width="5.42578125" style="243" customWidth="1"/>
    <col min="4386" max="4386" width="0.7109375" style="243" customWidth="1"/>
    <col min="4387" max="4387" width="3.140625" style="243" customWidth="1"/>
    <col min="4388" max="4388" width="1.85546875" style="243" customWidth="1"/>
    <col min="4389" max="4389" width="6" style="243" customWidth="1"/>
    <col min="4390" max="4390" width="0.7109375" style="243" customWidth="1"/>
    <col min="4391" max="4391" width="3.42578125" style="243" customWidth="1"/>
    <col min="4392" max="4392" width="1.85546875" style="243" customWidth="1"/>
    <col min="4393" max="4393" width="5.5703125" style="243" customWidth="1"/>
    <col min="4394" max="4394" width="0.7109375" style="243" customWidth="1"/>
    <col min="4395" max="4395" width="3.7109375" style="243" customWidth="1"/>
    <col min="4396" max="4396" width="1.85546875" style="243" customWidth="1"/>
    <col min="4397" max="4397" width="5.28515625" style="243" customWidth="1"/>
    <col min="4398" max="4398" width="0.7109375" style="243" customWidth="1"/>
    <col min="4399" max="4399" width="3.7109375" style="243" customWidth="1"/>
    <col min="4400" max="4400" width="1.85546875" style="243" customWidth="1"/>
    <col min="4401" max="4401" width="7.140625" style="243" customWidth="1"/>
    <col min="4402" max="4402" width="5.5703125" style="243" customWidth="1"/>
    <col min="4403" max="4403" width="2" style="243" customWidth="1"/>
    <col min="4404" max="4404" width="11.7109375" style="243" customWidth="1"/>
    <col min="4405" max="4405" width="6.28515625" style="243" customWidth="1"/>
    <col min="4406" max="4406" width="11.5703125" style="243" customWidth="1"/>
    <col min="4407" max="4407" width="14.140625" style="243" bestFit="1" customWidth="1"/>
    <col min="4408" max="4408" width="10.7109375" style="243"/>
    <col min="4409" max="4409" width="15.28515625" style="243" customWidth="1"/>
    <col min="4410" max="4610" width="10.7109375" style="243"/>
    <col min="4611" max="4611" width="2.7109375" style="243" customWidth="1"/>
    <col min="4612" max="4612" width="1.85546875" style="243" customWidth="1"/>
    <col min="4613" max="4613" width="5.140625" style="243" customWidth="1"/>
    <col min="4614" max="4614" width="0.7109375" style="243" customWidth="1"/>
    <col min="4615" max="4615" width="4" style="243" bestFit="1" customWidth="1"/>
    <col min="4616" max="4616" width="1.7109375" style="243" customWidth="1"/>
    <col min="4617" max="4617" width="7" style="243" bestFit="1" customWidth="1"/>
    <col min="4618" max="4618" width="0.7109375" style="243" customWidth="1"/>
    <col min="4619" max="4619" width="4" style="243" bestFit="1" customWidth="1"/>
    <col min="4620" max="4620" width="1.85546875" style="243" customWidth="1"/>
    <col min="4621" max="4621" width="5.42578125" style="243" customWidth="1"/>
    <col min="4622" max="4622" width="0.7109375" style="243" customWidth="1"/>
    <col min="4623" max="4623" width="4" style="243" bestFit="1" customWidth="1"/>
    <col min="4624" max="4624" width="1.85546875" style="243" customWidth="1"/>
    <col min="4625" max="4625" width="5.7109375" style="243" customWidth="1"/>
    <col min="4626" max="4626" width="0.7109375" style="243" customWidth="1"/>
    <col min="4627" max="4627" width="2.7109375" style="243" customWidth="1"/>
    <col min="4628" max="4628" width="1.85546875" style="243" customWidth="1"/>
    <col min="4629" max="4629" width="6" style="243" customWidth="1"/>
    <col min="4630" max="4630" width="0.7109375" style="243" customWidth="1"/>
    <col min="4631" max="4631" width="3.28515625" style="243" customWidth="1"/>
    <col min="4632" max="4632" width="1.85546875" style="243" customWidth="1"/>
    <col min="4633" max="4633" width="5.28515625" style="243" customWidth="1"/>
    <col min="4634" max="4634" width="0.7109375" style="243" customWidth="1"/>
    <col min="4635" max="4635" width="2.85546875" style="243" customWidth="1"/>
    <col min="4636" max="4636" width="1.85546875" style="243" customWidth="1"/>
    <col min="4637" max="4637" width="6.140625" style="243" customWidth="1"/>
    <col min="4638" max="4638" width="0.7109375" style="243" customWidth="1"/>
    <col min="4639" max="4639" width="3.28515625" style="243" customWidth="1"/>
    <col min="4640" max="4640" width="1.85546875" style="243" customWidth="1"/>
    <col min="4641" max="4641" width="5.42578125" style="243" customWidth="1"/>
    <col min="4642" max="4642" width="0.7109375" style="243" customWidth="1"/>
    <col min="4643" max="4643" width="3.140625" style="243" customWidth="1"/>
    <col min="4644" max="4644" width="1.85546875" style="243" customWidth="1"/>
    <col min="4645" max="4645" width="6" style="243" customWidth="1"/>
    <col min="4646" max="4646" width="0.7109375" style="243" customWidth="1"/>
    <col min="4647" max="4647" width="3.42578125" style="243" customWidth="1"/>
    <col min="4648" max="4648" width="1.85546875" style="243" customWidth="1"/>
    <col min="4649" max="4649" width="5.5703125" style="243" customWidth="1"/>
    <col min="4650" max="4650" width="0.7109375" style="243" customWidth="1"/>
    <col min="4651" max="4651" width="3.7109375" style="243" customWidth="1"/>
    <col min="4652" max="4652" width="1.85546875" style="243" customWidth="1"/>
    <col min="4653" max="4653" width="5.28515625" style="243" customWidth="1"/>
    <col min="4654" max="4654" width="0.7109375" style="243" customWidth="1"/>
    <col min="4655" max="4655" width="3.7109375" style="243" customWidth="1"/>
    <col min="4656" max="4656" width="1.85546875" style="243" customWidth="1"/>
    <col min="4657" max="4657" width="7.140625" style="243" customWidth="1"/>
    <col min="4658" max="4658" width="5.5703125" style="243" customWidth="1"/>
    <col min="4659" max="4659" width="2" style="243" customWidth="1"/>
    <col min="4660" max="4660" width="11.7109375" style="243" customWidth="1"/>
    <col min="4661" max="4661" width="6.28515625" style="243" customWidth="1"/>
    <col min="4662" max="4662" width="11.5703125" style="243" customWidth="1"/>
    <col min="4663" max="4663" width="14.140625" style="243" bestFit="1" customWidth="1"/>
    <col min="4664" max="4664" width="10.7109375" style="243"/>
    <col min="4665" max="4665" width="15.28515625" style="243" customWidth="1"/>
    <col min="4666" max="4866" width="10.7109375" style="243"/>
    <col min="4867" max="4867" width="2.7109375" style="243" customWidth="1"/>
    <col min="4868" max="4868" width="1.85546875" style="243" customWidth="1"/>
    <col min="4869" max="4869" width="5.140625" style="243" customWidth="1"/>
    <col min="4870" max="4870" width="0.7109375" style="243" customWidth="1"/>
    <col min="4871" max="4871" width="4" style="243" bestFit="1" customWidth="1"/>
    <col min="4872" max="4872" width="1.7109375" style="243" customWidth="1"/>
    <col min="4873" max="4873" width="7" style="243" bestFit="1" customWidth="1"/>
    <col min="4874" max="4874" width="0.7109375" style="243" customWidth="1"/>
    <col min="4875" max="4875" width="4" style="243" bestFit="1" customWidth="1"/>
    <col min="4876" max="4876" width="1.85546875" style="243" customWidth="1"/>
    <col min="4877" max="4877" width="5.42578125" style="243" customWidth="1"/>
    <col min="4878" max="4878" width="0.7109375" style="243" customWidth="1"/>
    <col min="4879" max="4879" width="4" style="243" bestFit="1" customWidth="1"/>
    <col min="4880" max="4880" width="1.85546875" style="243" customWidth="1"/>
    <col min="4881" max="4881" width="5.7109375" style="243" customWidth="1"/>
    <col min="4882" max="4882" width="0.7109375" style="243" customWidth="1"/>
    <col min="4883" max="4883" width="2.7109375" style="243" customWidth="1"/>
    <col min="4884" max="4884" width="1.85546875" style="243" customWidth="1"/>
    <col min="4885" max="4885" width="6" style="243" customWidth="1"/>
    <col min="4886" max="4886" width="0.7109375" style="243" customWidth="1"/>
    <col min="4887" max="4887" width="3.28515625" style="243" customWidth="1"/>
    <col min="4888" max="4888" width="1.85546875" style="243" customWidth="1"/>
    <col min="4889" max="4889" width="5.28515625" style="243" customWidth="1"/>
    <col min="4890" max="4890" width="0.7109375" style="243" customWidth="1"/>
    <col min="4891" max="4891" width="2.85546875" style="243" customWidth="1"/>
    <col min="4892" max="4892" width="1.85546875" style="243" customWidth="1"/>
    <col min="4893" max="4893" width="6.140625" style="243" customWidth="1"/>
    <col min="4894" max="4894" width="0.7109375" style="243" customWidth="1"/>
    <col min="4895" max="4895" width="3.28515625" style="243" customWidth="1"/>
    <col min="4896" max="4896" width="1.85546875" style="243" customWidth="1"/>
    <col min="4897" max="4897" width="5.42578125" style="243" customWidth="1"/>
    <col min="4898" max="4898" width="0.7109375" style="243" customWidth="1"/>
    <col min="4899" max="4899" width="3.140625" style="243" customWidth="1"/>
    <col min="4900" max="4900" width="1.85546875" style="243" customWidth="1"/>
    <col min="4901" max="4901" width="6" style="243" customWidth="1"/>
    <col min="4902" max="4902" width="0.7109375" style="243" customWidth="1"/>
    <col min="4903" max="4903" width="3.42578125" style="243" customWidth="1"/>
    <col min="4904" max="4904" width="1.85546875" style="243" customWidth="1"/>
    <col min="4905" max="4905" width="5.5703125" style="243" customWidth="1"/>
    <col min="4906" max="4906" width="0.7109375" style="243" customWidth="1"/>
    <col min="4907" max="4907" width="3.7109375" style="243" customWidth="1"/>
    <col min="4908" max="4908" width="1.85546875" style="243" customWidth="1"/>
    <col min="4909" max="4909" width="5.28515625" style="243" customWidth="1"/>
    <col min="4910" max="4910" width="0.7109375" style="243" customWidth="1"/>
    <col min="4911" max="4911" width="3.7109375" style="243" customWidth="1"/>
    <col min="4912" max="4912" width="1.85546875" style="243" customWidth="1"/>
    <col min="4913" max="4913" width="7.140625" style="243" customWidth="1"/>
    <col min="4914" max="4914" width="5.5703125" style="243" customWidth="1"/>
    <col min="4915" max="4915" width="2" style="243" customWidth="1"/>
    <col min="4916" max="4916" width="11.7109375" style="243" customWidth="1"/>
    <col min="4917" max="4917" width="6.28515625" style="243" customWidth="1"/>
    <col min="4918" max="4918" width="11.5703125" style="243" customWidth="1"/>
    <col min="4919" max="4919" width="14.140625" style="243" bestFit="1" customWidth="1"/>
    <col min="4920" max="4920" width="10.7109375" style="243"/>
    <col min="4921" max="4921" width="15.28515625" style="243" customWidth="1"/>
    <col min="4922" max="5122" width="10.7109375" style="243"/>
    <col min="5123" max="5123" width="2.7109375" style="243" customWidth="1"/>
    <col min="5124" max="5124" width="1.85546875" style="243" customWidth="1"/>
    <col min="5125" max="5125" width="5.140625" style="243" customWidth="1"/>
    <col min="5126" max="5126" width="0.7109375" style="243" customWidth="1"/>
    <col min="5127" max="5127" width="4" style="243" bestFit="1" customWidth="1"/>
    <col min="5128" max="5128" width="1.7109375" style="243" customWidth="1"/>
    <col min="5129" max="5129" width="7" style="243" bestFit="1" customWidth="1"/>
    <col min="5130" max="5130" width="0.7109375" style="243" customWidth="1"/>
    <col min="5131" max="5131" width="4" style="243" bestFit="1" customWidth="1"/>
    <col min="5132" max="5132" width="1.85546875" style="243" customWidth="1"/>
    <col min="5133" max="5133" width="5.42578125" style="243" customWidth="1"/>
    <col min="5134" max="5134" width="0.7109375" style="243" customWidth="1"/>
    <col min="5135" max="5135" width="4" style="243" bestFit="1" customWidth="1"/>
    <col min="5136" max="5136" width="1.85546875" style="243" customWidth="1"/>
    <col min="5137" max="5137" width="5.7109375" style="243" customWidth="1"/>
    <col min="5138" max="5138" width="0.7109375" style="243" customWidth="1"/>
    <col min="5139" max="5139" width="2.7109375" style="243" customWidth="1"/>
    <col min="5140" max="5140" width="1.85546875" style="243" customWidth="1"/>
    <col min="5141" max="5141" width="6" style="243" customWidth="1"/>
    <col min="5142" max="5142" width="0.7109375" style="243" customWidth="1"/>
    <col min="5143" max="5143" width="3.28515625" style="243" customWidth="1"/>
    <col min="5144" max="5144" width="1.85546875" style="243" customWidth="1"/>
    <col min="5145" max="5145" width="5.28515625" style="243" customWidth="1"/>
    <col min="5146" max="5146" width="0.7109375" style="243" customWidth="1"/>
    <col min="5147" max="5147" width="2.85546875" style="243" customWidth="1"/>
    <col min="5148" max="5148" width="1.85546875" style="243" customWidth="1"/>
    <col min="5149" max="5149" width="6.140625" style="243" customWidth="1"/>
    <col min="5150" max="5150" width="0.7109375" style="243" customWidth="1"/>
    <col min="5151" max="5151" width="3.28515625" style="243" customWidth="1"/>
    <col min="5152" max="5152" width="1.85546875" style="243" customWidth="1"/>
    <col min="5153" max="5153" width="5.42578125" style="243" customWidth="1"/>
    <col min="5154" max="5154" width="0.7109375" style="243" customWidth="1"/>
    <col min="5155" max="5155" width="3.140625" style="243" customWidth="1"/>
    <col min="5156" max="5156" width="1.85546875" style="243" customWidth="1"/>
    <col min="5157" max="5157" width="6" style="243" customWidth="1"/>
    <col min="5158" max="5158" width="0.7109375" style="243" customWidth="1"/>
    <col min="5159" max="5159" width="3.42578125" style="243" customWidth="1"/>
    <col min="5160" max="5160" width="1.85546875" style="243" customWidth="1"/>
    <col min="5161" max="5161" width="5.5703125" style="243" customWidth="1"/>
    <col min="5162" max="5162" width="0.7109375" style="243" customWidth="1"/>
    <col min="5163" max="5163" width="3.7109375" style="243" customWidth="1"/>
    <col min="5164" max="5164" width="1.85546875" style="243" customWidth="1"/>
    <col min="5165" max="5165" width="5.28515625" style="243" customWidth="1"/>
    <col min="5166" max="5166" width="0.7109375" style="243" customWidth="1"/>
    <col min="5167" max="5167" width="3.7109375" style="243" customWidth="1"/>
    <col min="5168" max="5168" width="1.85546875" style="243" customWidth="1"/>
    <col min="5169" max="5169" width="7.140625" style="243" customWidth="1"/>
    <col min="5170" max="5170" width="5.5703125" style="243" customWidth="1"/>
    <col min="5171" max="5171" width="2" style="243" customWidth="1"/>
    <col min="5172" max="5172" width="11.7109375" style="243" customWidth="1"/>
    <col min="5173" max="5173" width="6.28515625" style="243" customWidth="1"/>
    <col min="5174" max="5174" width="11.5703125" style="243" customWidth="1"/>
    <col min="5175" max="5175" width="14.140625" style="243" bestFit="1" customWidth="1"/>
    <col min="5176" max="5176" width="10.7109375" style="243"/>
    <col min="5177" max="5177" width="15.28515625" style="243" customWidth="1"/>
    <col min="5178" max="5378" width="10.7109375" style="243"/>
    <col min="5379" max="5379" width="2.7109375" style="243" customWidth="1"/>
    <col min="5380" max="5380" width="1.85546875" style="243" customWidth="1"/>
    <col min="5381" max="5381" width="5.140625" style="243" customWidth="1"/>
    <col min="5382" max="5382" width="0.7109375" style="243" customWidth="1"/>
    <col min="5383" max="5383" width="4" style="243" bestFit="1" customWidth="1"/>
    <col min="5384" max="5384" width="1.7109375" style="243" customWidth="1"/>
    <col min="5385" max="5385" width="7" style="243" bestFit="1" customWidth="1"/>
    <col min="5386" max="5386" width="0.7109375" style="243" customWidth="1"/>
    <col min="5387" max="5387" width="4" style="243" bestFit="1" customWidth="1"/>
    <col min="5388" max="5388" width="1.85546875" style="243" customWidth="1"/>
    <col min="5389" max="5389" width="5.42578125" style="243" customWidth="1"/>
    <col min="5390" max="5390" width="0.7109375" style="243" customWidth="1"/>
    <col min="5391" max="5391" width="4" style="243" bestFit="1" customWidth="1"/>
    <col min="5392" max="5392" width="1.85546875" style="243" customWidth="1"/>
    <col min="5393" max="5393" width="5.7109375" style="243" customWidth="1"/>
    <col min="5394" max="5394" width="0.7109375" style="243" customWidth="1"/>
    <col min="5395" max="5395" width="2.7109375" style="243" customWidth="1"/>
    <col min="5396" max="5396" width="1.85546875" style="243" customWidth="1"/>
    <col min="5397" max="5397" width="6" style="243" customWidth="1"/>
    <col min="5398" max="5398" width="0.7109375" style="243" customWidth="1"/>
    <col min="5399" max="5399" width="3.28515625" style="243" customWidth="1"/>
    <col min="5400" max="5400" width="1.85546875" style="243" customWidth="1"/>
    <col min="5401" max="5401" width="5.28515625" style="243" customWidth="1"/>
    <col min="5402" max="5402" width="0.7109375" style="243" customWidth="1"/>
    <col min="5403" max="5403" width="2.85546875" style="243" customWidth="1"/>
    <col min="5404" max="5404" width="1.85546875" style="243" customWidth="1"/>
    <col min="5405" max="5405" width="6.140625" style="243" customWidth="1"/>
    <col min="5406" max="5406" width="0.7109375" style="243" customWidth="1"/>
    <col min="5407" max="5407" width="3.28515625" style="243" customWidth="1"/>
    <col min="5408" max="5408" width="1.85546875" style="243" customWidth="1"/>
    <col min="5409" max="5409" width="5.42578125" style="243" customWidth="1"/>
    <col min="5410" max="5410" width="0.7109375" style="243" customWidth="1"/>
    <col min="5411" max="5411" width="3.140625" style="243" customWidth="1"/>
    <col min="5412" max="5412" width="1.85546875" style="243" customWidth="1"/>
    <col min="5413" max="5413" width="6" style="243" customWidth="1"/>
    <col min="5414" max="5414" width="0.7109375" style="243" customWidth="1"/>
    <col min="5415" max="5415" width="3.42578125" style="243" customWidth="1"/>
    <col min="5416" max="5416" width="1.85546875" style="243" customWidth="1"/>
    <col min="5417" max="5417" width="5.5703125" style="243" customWidth="1"/>
    <col min="5418" max="5418" width="0.7109375" style="243" customWidth="1"/>
    <col min="5419" max="5419" width="3.7109375" style="243" customWidth="1"/>
    <col min="5420" max="5420" width="1.85546875" style="243" customWidth="1"/>
    <col min="5421" max="5421" width="5.28515625" style="243" customWidth="1"/>
    <col min="5422" max="5422" width="0.7109375" style="243" customWidth="1"/>
    <col min="5423" max="5423" width="3.7109375" style="243" customWidth="1"/>
    <col min="5424" max="5424" width="1.85546875" style="243" customWidth="1"/>
    <col min="5425" max="5425" width="7.140625" style="243" customWidth="1"/>
    <col min="5426" max="5426" width="5.5703125" style="243" customWidth="1"/>
    <col min="5427" max="5427" width="2" style="243" customWidth="1"/>
    <col min="5428" max="5428" width="11.7109375" style="243" customWidth="1"/>
    <col min="5429" max="5429" width="6.28515625" style="243" customWidth="1"/>
    <col min="5430" max="5430" width="11.5703125" style="243" customWidth="1"/>
    <col min="5431" max="5431" width="14.140625" style="243" bestFit="1" customWidth="1"/>
    <col min="5432" max="5432" width="10.7109375" style="243"/>
    <col min="5433" max="5433" width="15.28515625" style="243" customWidth="1"/>
    <col min="5434" max="5634" width="10.7109375" style="243"/>
    <col min="5635" max="5635" width="2.7109375" style="243" customWidth="1"/>
    <col min="5636" max="5636" width="1.85546875" style="243" customWidth="1"/>
    <col min="5637" max="5637" width="5.140625" style="243" customWidth="1"/>
    <col min="5638" max="5638" width="0.7109375" style="243" customWidth="1"/>
    <col min="5639" max="5639" width="4" style="243" bestFit="1" customWidth="1"/>
    <col min="5640" max="5640" width="1.7109375" style="243" customWidth="1"/>
    <col min="5641" max="5641" width="7" style="243" bestFit="1" customWidth="1"/>
    <col min="5642" max="5642" width="0.7109375" style="243" customWidth="1"/>
    <col min="5643" max="5643" width="4" style="243" bestFit="1" customWidth="1"/>
    <col min="5644" max="5644" width="1.85546875" style="243" customWidth="1"/>
    <col min="5645" max="5645" width="5.42578125" style="243" customWidth="1"/>
    <col min="5646" max="5646" width="0.7109375" style="243" customWidth="1"/>
    <col min="5647" max="5647" width="4" style="243" bestFit="1" customWidth="1"/>
    <col min="5648" max="5648" width="1.85546875" style="243" customWidth="1"/>
    <col min="5649" max="5649" width="5.7109375" style="243" customWidth="1"/>
    <col min="5650" max="5650" width="0.7109375" style="243" customWidth="1"/>
    <col min="5651" max="5651" width="2.7109375" style="243" customWidth="1"/>
    <col min="5652" max="5652" width="1.85546875" style="243" customWidth="1"/>
    <col min="5653" max="5653" width="6" style="243" customWidth="1"/>
    <col min="5654" max="5654" width="0.7109375" style="243" customWidth="1"/>
    <col min="5655" max="5655" width="3.28515625" style="243" customWidth="1"/>
    <col min="5656" max="5656" width="1.85546875" style="243" customWidth="1"/>
    <col min="5657" max="5657" width="5.28515625" style="243" customWidth="1"/>
    <col min="5658" max="5658" width="0.7109375" style="243" customWidth="1"/>
    <col min="5659" max="5659" width="2.85546875" style="243" customWidth="1"/>
    <col min="5660" max="5660" width="1.85546875" style="243" customWidth="1"/>
    <col min="5661" max="5661" width="6.140625" style="243" customWidth="1"/>
    <col min="5662" max="5662" width="0.7109375" style="243" customWidth="1"/>
    <col min="5663" max="5663" width="3.28515625" style="243" customWidth="1"/>
    <col min="5664" max="5664" width="1.85546875" style="243" customWidth="1"/>
    <col min="5665" max="5665" width="5.42578125" style="243" customWidth="1"/>
    <col min="5666" max="5666" width="0.7109375" style="243" customWidth="1"/>
    <col min="5667" max="5667" width="3.140625" style="243" customWidth="1"/>
    <col min="5668" max="5668" width="1.85546875" style="243" customWidth="1"/>
    <col min="5669" max="5669" width="6" style="243" customWidth="1"/>
    <col min="5670" max="5670" width="0.7109375" style="243" customWidth="1"/>
    <col min="5671" max="5671" width="3.42578125" style="243" customWidth="1"/>
    <col min="5672" max="5672" width="1.85546875" style="243" customWidth="1"/>
    <col min="5673" max="5673" width="5.5703125" style="243" customWidth="1"/>
    <col min="5674" max="5674" width="0.7109375" style="243" customWidth="1"/>
    <col min="5675" max="5675" width="3.7109375" style="243" customWidth="1"/>
    <col min="5676" max="5676" width="1.85546875" style="243" customWidth="1"/>
    <col min="5677" max="5677" width="5.28515625" style="243" customWidth="1"/>
    <col min="5678" max="5678" width="0.7109375" style="243" customWidth="1"/>
    <col min="5679" max="5679" width="3.7109375" style="243" customWidth="1"/>
    <col min="5680" max="5680" width="1.85546875" style="243" customWidth="1"/>
    <col min="5681" max="5681" width="7.140625" style="243" customWidth="1"/>
    <col min="5682" max="5682" width="5.5703125" style="243" customWidth="1"/>
    <col min="5683" max="5683" width="2" style="243" customWidth="1"/>
    <col min="5684" max="5684" width="11.7109375" style="243" customWidth="1"/>
    <col min="5685" max="5685" width="6.28515625" style="243" customWidth="1"/>
    <col min="5686" max="5686" width="11.5703125" style="243" customWidth="1"/>
    <col min="5687" max="5687" width="14.140625" style="243" bestFit="1" customWidth="1"/>
    <col min="5688" max="5688" width="10.7109375" style="243"/>
    <col min="5689" max="5689" width="15.28515625" style="243" customWidth="1"/>
    <col min="5690" max="5890" width="10.7109375" style="243"/>
    <col min="5891" max="5891" width="2.7109375" style="243" customWidth="1"/>
    <col min="5892" max="5892" width="1.85546875" style="243" customWidth="1"/>
    <col min="5893" max="5893" width="5.140625" style="243" customWidth="1"/>
    <col min="5894" max="5894" width="0.7109375" style="243" customWidth="1"/>
    <col min="5895" max="5895" width="4" style="243" bestFit="1" customWidth="1"/>
    <col min="5896" max="5896" width="1.7109375" style="243" customWidth="1"/>
    <col min="5897" max="5897" width="7" style="243" bestFit="1" customWidth="1"/>
    <col min="5898" max="5898" width="0.7109375" style="243" customWidth="1"/>
    <col min="5899" max="5899" width="4" style="243" bestFit="1" customWidth="1"/>
    <col min="5900" max="5900" width="1.85546875" style="243" customWidth="1"/>
    <col min="5901" max="5901" width="5.42578125" style="243" customWidth="1"/>
    <col min="5902" max="5902" width="0.7109375" style="243" customWidth="1"/>
    <col min="5903" max="5903" width="4" style="243" bestFit="1" customWidth="1"/>
    <col min="5904" max="5904" width="1.85546875" style="243" customWidth="1"/>
    <col min="5905" max="5905" width="5.7109375" style="243" customWidth="1"/>
    <col min="5906" max="5906" width="0.7109375" style="243" customWidth="1"/>
    <col min="5907" max="5907" width="2.7109375" style="243" customWidth="1"/>
    <col min="5908" max="5908" width="1.85546875" style="243" customWidth="1"/>
    <col min="5909" max="5909" width="6" style="243" customWidth="1"/>
    <col min="5910" max="5910" width="0.7109375" style="243" customWidth="1"/>
    <col min="5911" max="5911" width="3.28515625" style="243" customWidth="1"/>
    <col min="5912" max="5912" width="1.85546875" style="243" customWidth="1"/>
    <col min="5913" max="5913" width="5.28515625" style="243" customWidth="1"/>
    <col min="5914" max="5914" width="0.7109375" style="243" customWidth="1"/>
    <col min="5915" max="5915" width="2.85546875" style="243" customWidth="1"/>
    <col min="5916" max="5916" width="1.85546875" style="243" customWidth="1"/>
    <col min="5917" max="5917" width="6.140625" style="243" customWidth="1"/>
    <col min="5918" max="5918" width="0.7109375" style="243" customWidth="1"/>
    <col min="5919" max="5919" width="3.28515625" style="243" customWidth="1"/>
    <col min="5920" max="5920" width="1.85546875" style="243" customWidth="1"/>
    <col min="5921" max="5921" width="5.42578125" style="243" customWidth="1"/>
    <col min="5922" max="5922" width="0.7109375" style="243" customWidth="1"/>
    <col min="5923" max="5923" width="3.140625" style="243" customWidth="1"/>
    <col min="5924" max="5924" width="1.85546875" style="243" customWidth="1"/>
    <col min="5925" max="5925" width="6" style="243" customWidth="1"/>
    <col min="5926" max="5926" width="0.7109375" style="243" customWidth="1"/>
    <col min="5927" max="5927" width="3.42578125" style="243" customWidth="1"/>
    <col min="5928" max="5928" width="1.85546875" style="243" customWidth="1"/>
    <col min="5929" max="5929" width="5.5703125" style="243" customWidth="1"/>
    <col min="5930" max="5930" width="0.7109375" style="243" customWidth="1"/>
    <col min="5931" max="5931" width="3.7109375" style="243" customWidth="1"/>
    <col min="5932" max="5932" width="1.85546875" style="243" customWidth="1"/>
    <col min="5933" max="5933" width="5.28515625" style="243" customWidth="1"/>
    <col min="5934" max="5934" width="0.7109375" style="243" customWidth="1"/>
    <col min="5935" max="5935" width="3.7109375" style="243" customWidth="1"/>
    <col min="5936" max="5936" width="1.85546875" style="243" customWidth="1"/>
    <col min="5937" max="5937" width="7.140625" style="243" customWidth="1"/>
    <col min="5938" max="5938" width="5.5703125" style="243" customWidth="1"/>
    <col min="5939" max="5939" width="2" style="243" customWidth="1"/>
    <col min="5940" max="5940" width="11.7109375" style="243" customWidth="1"/>
    <col min="5941" max="5941" width="6.28515625" style="243" customWidth="1"/>
    <col min="5942" max="5942" width="11.5703125" style="243" customWidth="1"/>
    <col min="5943" max="5943" width="14.140625" style="243" bestFit="1" customWidth="1"/>
    <col min="5944" max="5944" width="10.7109375" style="243"/>
    <col min="5945" max="5945" width="15.28515625" style="243" customWidth="1"/>
    <col min="5946" max="6146" width="10.7109375" style="243"/>
    <col min="6147" max="6147" width="2.7109375" style="243" customWidth="1"/>
    <col min="6148" max="6148" width="1.85546875" style="243" customWidth="1"/>
    <col min="6149" max="6149" width="5.140625" style="243" customWidth="1"/>
    <col min="6150" max="6150" width="0.7109375" style="243" customWidth="1"/>
    <col min="6151" max="6151" width="4" style="243" bestFit="1" customWidth="1"/>
    <col min="6152" max="6152" width="1.7109375" style="243" customWidth="1"/>
    <col min="6153" max="6153" width="7" style="243" bestFit="1" customWidth="1"/>
    <col min="6154" max="6154" width="0.7109375" style="243" customWidth="1"/>
    <col min="6155" max="6155" width="4" style="243" bestFit="1" customWidth="1"/>
    <col min="6156" max="6156" width="1.85546875" style="243" customWidth="1"/>
    <col min="6157" max="6157" width="5.42578125" style="243" customWidth="1"/>
    <col min="6158" max="6158" width="0.7109375" style="243" customWidth="1"/>
    <col min="6159" max="6159" width="4" style="243" bestFit="1" customWidth="1"/>
    <col min="6160" max="6160" width="1.85546875" style="243" customWidth="1"/>
    <col min="6161" max="6161" width="5.7109375" style="243" customWidth="1"/>
    <col min="6162" max="6162" width="0.7109375" style="243" customWidth="1"/>
    <col min="6163" max="6163" width="2.7109375" style="243" customWidth="1"/>
    <col min="6164" max="6164" width="1.85546875" style="243" customWidth="1"/>
    <col min="6165" max="6165" width="6" style="243" customWidth="1"/>
    <col min="6166" max="6166" width="0.7109375" style="243" customWidth="1"/>
    <col min="6167" max="6167" width="3.28515625" style="243" customWidth="1"/>
    <col min="6168" max="6168" width="1.85546875" style="243" customWidth="1"/>
    <col min="6169" max="6169" width="5.28515625" style="243" customWidth="1"/>
    <col min="6170" max="6170" width="0.7109375" style="243" customWidth="1"/>
    <col min="6171" max="6171" width="2.85546875" style="243" customWidth="1"/>
    <col min="6172" max="6172" width="1.85546875" style="243" customWidth="1"/>
    <col min="6173" max="6173" width="6.140625" style="243" customWidth="1"/>
    <col min="6174" max="6174" width="0.7109375" style="243" customWidth="1"/>
    <col min="6175" max="6175" width="3.28515625" style="243" customWidth="1"/>
    <col min="6176" max="6176" width="1.85546875" style="243" customWidth="1"/>
    <col min="6177" max="6177" width="5.42578125" style="243" customWidth="1"/>
    <col min="6178" max="6178" width="0.7109375" style="243" customWidth="1"/>
    <col min="6179" max="6179" width="3.140625" style="243" customWidth="1"/>
    <col min="6180" max="6180" width="1.85546875" style="243" customWidth="1"/>
    <col min="6181" max="6181" width="6" style="243" customWidth="1"/>
    <col min="6182" max="6182" width="0.7109375" style="243" customWidth="1"/>
    <col min="6183" max="6183" width="3.42578125" style="243" customWidth="1"/>
    <col min="6184" max="6184" width="1.85546875" style="243" customWidth="1"/>
    <col min="6185" max="6185" width="5.5703125" style="243" customWidth="1"/>
    <col min="6186" max="6186" width="0.7109375" style="243" customWidth="1"/>
    <col min="6187" max="6187" width="3.7109375" style="243" customWidth="1"/>
    <col min="6188" max="6188" width="1.85546875" style="243" customWidth="1"/>
    <col min="6189" max="6189" width="5.28515625" style="243" customWidth="1"/>
    <col min="6190" max="6190" width="0.7109375" style="243" customWidth="1"/>
    <col min="6191" max="6191" width="3.7109375" style="243" customWidth="1"/>
    <col min="6192" max="6192" width="1.85546875" style="243" customWidth="1"/>
    <col min="6193" max="6193" width="7.140625" style="243" customWidth="1"/>
    <col min="6194" max="6194" width="5.5703125" style="243" customWidth="1"/>
    <col min="6195" max="6195" width="2" style="243" customWidth="1"/>
    <col min="6196" max="6196" width="11.7109375" style="243" customWidth="1"/>
    <col min="6197" max="6197" width="6.28515625" style="243" customWidth="1"/>
    <col min="6198" max="6198" width="11.5703125" style="243" customWidth="1"/>
    <col min="6199" max="6199" width="14.140625" style="243" bestFit="1" customWidth="1"/>
    <col min="6200" max="6200" width="10.7109375" style="243"/>
    <col min="6201" max="6201" width="15.28515625" style="243" customWidth="1"/>
    <col min="6202" max="6402" width="10.7109375" style="243"/>
    <col min="6403" max="6403" width="2.7109375" style="243" customWidth="1"/>
    <col min="6404" max="6404" width="1.85546875" style="243" customWidth="1"/>
    <col min="6405" max="6405" width="5.140625" style="243" customWidth="1"/>
    <col min="6406" max="6406" width="0.7109375" style="243" customWidth="1"/>
    <col min="6407" max="6407" width="4" style="243" bestFit="1" customWidth="1"/>
    <col min="6408" max="6408" width="1.7109375" style="243" customWidth="1"/>
    <col min="6409" max="6409" width="7" style="243" bestFit="1" customWidth="1"/>
    <col min="6410" max="6410" width="0.7109375" style="243" customWidth="1"/>
    <col min="6411" max="6411" width="4" style="243" bestFit="1" customWidth="1"/>
    <col min="6412" max="6412" width="1.85546875" style="243" customWidth="1"/>
    <col min="6413" max="6413" width="5.42578125" style="243" customWidth="1"/>
    <col min="6414" max="6414" width="0.7109375" style="243" customWidth="1"/>
    <col min="6415" max="6415" width="4" style="243" bestFit="1" customWidth="1"/>
    <col min="6416" max="6416" width="1.85546875" style="243" customWidth="1"/>
    <col min="6417" max="6417" width="5.7109375" style="243" customWidth="1"/>
    <col min="6418" max="6418" width="0.7109375" style="243" customWidth="1"/>
    <col min="6419" max="6419" width="2.7109375" style="243" customWidth="1"/>
    <col min="6420" max="6420" width="1.85546875" style="243" customWidth="1"/>
    <col min="6421" max="6421" width="6" style="243" customWidth="1"/>
    <col min="6422" max="6422" width="0.7109375" style="243" customWidth="1"/>
    <col min="6423" max="6423" width="3.28515625" style="243" customWidth="1"/>
    <col min="6424" max="6424" width="1.85546875" style="243" customWidth="1"/>
    <col min="6425" max="6425" width="5.28515625" style="243" customWidth="1"/>
    <col min="6426" max="6426" width="0.7109375" style="243" customWidth="1"/>
    <col min="6427" max="6427" width="2.85546875" style="243" customWidth="1"/>
    <col min="6428" max="6428" width="1.85546875" style="243" customWidth="1"/>
    <col min="6429" max="6429" width="6.140625" style="243" customWidth="1"/>
    <col min="6430" max="6430" width="0.7109375" style="243" customWidth="1"/>
    <col min="6431" max="6431" width="3.28515625" style="243" customWidth="1"/>
    <col min="6432" max="6432" width="1.85546875" style="243" customWidth="1"/>
    <col min="6433" max="6433" width="5.42578125" style="243" customWidth="1"/>
    <col min="6434" max="6434" width="0.7109375" style="243" customWidth="1"/>
    <col min="6435" max="6435" width="3.140625" style="243" customWidth="1"/>
    <col min="6436" max="6436" width="1.85546875" style="243" customWidth="1"/>
    <col min="6437" max="6437" width="6" style="243" customWidth="1"/>
    <col min="6438" max="6438" width="0.7109375" style="243" customWidth="1"/>
    <col min="6439" max="6439" width="3.42578125" style="243" customWidth="1"/>
    <col min="6440" max="6440" width="1.85546875" style="243" customWidth="1"/>
    <col min="6441" max="6441" width="5.5703125" style="243" customWidth="1"/>
    <col min="6442" max="6442" width="0.7109375" style="243" customWidth="1"/>
    <col min="6443" max="6443" width="3.7109375" style="243" customWidth="1"/>
    <col min="6444" max="6444" width="1.85546875" style="243" customWidth="1"/>
    <col min="6445" max="6445" width="5.28515625" style="243" customWidth="1"/>
    <col min="6446" max="6446" width="0.7109375" style="243" customWidth="1"/>
    <col min="6447" max="6447" width="3.7109375" style="243" customWidth="1"/>
    <col min="6448" max="6448" width="1.85546875" style="243" customWidth="1"/>
    <col min="6449" max="6449" width="7.140625" style="243" customWidth="1"/>
    <col min="6450" max="6450" width="5.5703125" style="243" customWidth="1"/>
    <col min="6451" max="6451" width="2" style="243" customWidth="1"/>
    <col min="6452" max="6452" width="11.7109375" style="243" customWidth="1"/>
    <col min="6453" max="6453" width="6.28515625" style="243" customWidth="1"/>
    <col min="6454" max="6454" width="11.5703125" style="243" customWidth="1"/>
    <col min="6455" max="6455" width="14.140625" style="243" bestFit="1" customWidth="1"/>
    <col min="6456" max="6456" width="10.7109375" style="243"/>
    <col min="6457" max="6457" width="15.28515625" style="243" customWidth="1"/>
    <col min="6458" max="6658" width="10.7109375" style="243"/>
    <col min="6659" max="6659" width="2.7109375" style="243" customWidth="1"/>
    <col min="6660" max="6660" width="1.85546875" style="243" customWidth="1"/>
    <col min="6661" max="6661" width="5.140625" style="243" customWidth="1"/>
    <col min="6662" max="6662" width="0.7109375" style="243" customWidth="1"/>
    <col min="6663" max="6663" width="4" style="243" bestFit="1" customWidth="1"/>
    <col min="6664" max="6664" width="1.7109375" style="243" customWidth="1"/>
    <col min="6665" max="6665" width="7" style="243" bestFit="1" customWidth="1"/>
    <col min="6666" max="6666" width="0.7109375" style="243" customWidth="1"/>
    <col min="6667" max="6667" width="4" style="243" bestFit="1" customWidth="1"/>
    <col min="6668" max="6668" width="1.85546875" style="243" customWidth="1"/>
    <col min="6669" max="6669" width="5.42578125" style="243" customWidth="1"/>
    <col min="6670" max="6670" width="0.7109375" style="243" customWidth="1"/>
    <col min="6671" max="6671" width="4" style="243" bestFit="1" customWidth="1"/>
    <col min="6672" max="6672" width="1.85546875" style="243" customWidth="1"/>
    <col min="6673" max="6673" width="5.7109375" style="243" customWidth="1"/>
    <col min="6674" max="6674" width="0.7109375" style="243" customWidth="1"/>
    <col min="6675" max="6675" width="2.7109375" style="243" customWidth="1"/>
    <col min="6676" max="6676" width="1.85546875" style="243" customWidth="1"/>
    <col min="6677" max="6677" width="6" style="243" customWidth="1"/>
    <col min="6678" max="6678" width="0.7109375" style="243" customWidth="1"/>
    <col min="6679" max="6679" width="3.28515625" style="243" customWidth="1"/>
    <col min="6680" max="6680" width="1.85546875" style="243" customWidth="1"/>
    <col min="6681" max="6681" width="5.28515625" style="243" customWidth="1"/>
    <col min="6682" max="6682" width="0.7109375" style="243" customWidth="1"/>
    <col min="6683" max="6683" width="2.85546875" style="243" customWidth="1"/>
    <col min="6684" max="6684" width="1.85546875" style="243" customWidth="1"/>
    <col min="6685" max="6685" width="6.140625" style="243" customWidth="1"/>
    <col min="6686" max="6686" width="0.7109375" style="243" customWidth="1"/>
    <col min="6687" max="6687" width="3.28515625" style="243" customWidth="1"/>
    <col min="6688" max="6688" width="1.85546875" style="243" customWidth="1"/>
    <col min="6689" max="6689" width="5.42578125" style="243" customWidth="1"/>
    <col min="6690" max="6690" width="0.7109375" style="243" customWidth="1"/>
    <col min="6691" max="6691" width="3.140625" style="243" customWidth="1"/>
    <col min="6692" max="6692" width="1.85546875" style="243" customWidth="1"/>
    <col min="6693" max="6693" width="6" style="243" customWidth="1"/>
    <col min="6694" max="6694" width="0.7109375" style="243" customWidth="1"/>
    <col min="6695" max="6695" width="3.42578125" style="243" customWidth="1"/>
    <col min="6696" max="6696" width="1.85546875" style="243" customWidth="1"/>
    <col min="6697" max="6697" width="5.5703125" style="243" customWidth="1"/>
    <col min="6698" max="6698" width="0.7109375" style="243" customWidth="1"/>
    <col min="6699" max="6699" width="3.7109375" style="243" customWidth="1"/>
    <col min="6700" max="6700" width="1.85546875" style="243" customWidth="1"/>
    <col min="6701" max="6701" width="5.28515625" style="243" customWidth="1"/>
    <col min="6702" max="6702" width="0.7109375" style="243" customWidth="1"/>
    <col min="6703" max="6703" width="3.7109375" style="243" customWidth="1"/>
    <col min="6704" max="6704" width="1.85546875" style="243" customWidth="1"/>
    <col min="6705" max="6705" width="7.140625" style="243" customWidth="1"/>
    <col min="6706" max="6706" width="5.5703125" style="243" customWidth="1"/>
    <col min="6707" max="6707" width="2" style="243" customWidth="1"/>
    <col min="6708" max="6708" width="11.7109375" style="243" customWidth="1"/>
    <col min="6709" max="6709" width="6.28515625" style="243" customWidth="1"/>
    <col min="6710" max="6710" width="11.5703125" style="243" customWidth="1"/>
    <col min="6711" max="6711" width="14.140625" style="243" bestFit="1" customWidth="1"/>
    <col min="6712" max="6712" width="10.7109375" style="243"/>
    <col min="6713" max="6713" width="15.28515625" style="243" customWidth="1"/>
    <col min="6714" max="6914" width="10.7109375" style="243"/>
    <col min="6915" max="6915" width="2.7109375" style="243" customWidth="1"/>
    <col min="6916" max="6916" width="1.85546875" style="243" customWidth="1"/>
    <col min="6917" max="6917" width="5.140625" style="243" customWidth="1"/>
    <col min="6918" max="6918" width="0.7109375" style="243" customWidth="1"/>
    <col min="6919" max="6919" width="4" style="243" bestFit="1" customWidth="1"/>
    <col min="6920" max="6920" width="1.7109375" style="243" customWidth="1"/>
    <col min="6921" max="6921" width="7" style="243" bestFit="1" customWidth="1"/>
    <col min="6922" max="6922" width="0.7109375" style="243" customWidth="1"/>
    <col min="6923" max="6923" width="4" style="243" bestFit="1" customWidth="1"/>
    <col min="6924" max="6924" width="1.85546875" style="243" customWidth="1"/>
    <col min="6925" max="6925" width="5.42578125" style="243" customWidth="1"/>
    <col min="6926" max="6926" width="0.7109375" style="243" customWidth="1"/>
    <col min="6927" max="6927" width="4" style="243" bestFit="1" customWidth="1"/>
    <col min="6928" max="6928" width="1.85546875" style="243" customWidth="1"/>
    <col min="6929" max="6929" width="5.7109375" style="243" customWidth="1"/>
    <col min="6930" max="6930" width="0.7109375" style="243" customWidth="1"/>
    <col min="6931" max="6931" width="2.7109375" style="243" customWidth="1"/>
    <col min="6932" max="6932" width="1.85546875" style="243" customWidth="1"/>
    <col min="6933" max="6933" width="6" style="243" customWidth="1"/>
    <col min="6934" max="6934" width="0.7109375" style="243" customWidth="1"/>
    <col min="6935" max="6935" width="3.28515625" style="243" customWidth="1"/>
    <col min="6936" max="6936" width="1.85546875" style="243" customWidth="1"/>
    <col min="6937" max="6937" width="5.28515625" style="243" customWidth="1"/>
    <col min="6938" max="6938" width="0.7109375" style="243" customWidth="1"/>
    <col min="6939" max="6939" width="2.85546875" style="243" customWidth="1"/>
    <col min="6940" max="6940" width="1.85546875" style="243" customWidth="1"/>
    <col min="6941" max="6941" width="6.140625" style="243" customWidth="1"/>
    <col min="6942" max="6942" width="0.7109375" style="243" customWidth="1"/>
    <col min="6943" max="6943" width="3.28515625" style="243" customWidth="1"/>
    <col min="6944" max="6944" width="1.85546875" style="243" customWidth="1"/>
    <col min="6945" max="6945" width="5.42578125" style="243" customWidth="1"/>
    <col min="6946" max="6946" width="0.7109375" style="243" customWidth="1"/>
    <col min="6947" max="6947" width="3.140625" style="243" customWidth="1"/>
    <col min="6948" max="6948" width="1.85546875" style="243" customWidth="1"/>
    <col min="6949" max="6949" width="6" style="243" customWidth="1"/>
    <col min="6950" max="6950" width="0.7109375" style="243" customWidth="1"/>
    <col min="6951" max="6951" width="3.42578125" style="243" customWidth="1"/>
    <col min="6952" max="6952" width="1.85546875" style="243" customWidth="1"/>
    <col min="6953" max="6953" width="5.5703125" style="243" customWidth="1"/>
    <col min="6954" max="6954" width="0.7109375" style="243" customWidth="1"/>
    <col min="6955" max="6955" width="3.7109375" style="243" customWidth="1"/>
    <col min="6956" max="6956" width="1.85546875" style="243" customWidth="1"/>
    <col min="6957" max="6957" width="5.28515625" style="243" customWidth="1"/>
    <col min="6958" max="6958" width="0.7109375" style="243" customWidth="1"/>
    <col min="6959" max="6959" width="3.7109375" style="243" customWidth="1"/>
    <col min="6960" max="6960" width="1.85546875" style="243" customWidth="1"/>
    <col min="6961" max="6961" width="7.140625" style="243" customWidth="1"/>
    <col min="6962" max="6962" width="5.5703125" style="243" customWidth="1"/>
    <col min="6963" max="6963" width="2" style="243" customWidth="1"/>
    <col min="6964" max="6964" width="11.7109375" style="243" customWidth="1"/>
    <col min="6965" max="6965" width="6.28515625" style="243" customWidth="1"/>
    <col min="6966" max="6966" width="11.5703125" style="243" customWidth="1"/>
    <col min="6967" max="6967" width="14.140625" style="243" bestFit="1" customWidth="1"/>
    <col min="6968" max="6968" width="10.7109375" style="243"/>
    <col min="6969" max="6969" width="15.28515625" style="243" customWidth="1"/>
    <col min="6970" max="7170" width="10.7109375" style="243"/>
    <col min="7171" max="7171" width="2.7109375" style="243" customWidth="1"/>
    <col min="7172" max="7172" width="1.85546875" style="243" customWidth="1"/>
    <col min="7173" max="7173" width="5.140625" style="243" customWidth="1"/>
    <col min="7174" max="7174" width="0.7109375" style="243" customWidth="1"/>
    <col min="7175" max="7175" width="4" style="243" bestFit="1" customWidth="1"/>
    <col min="7176" max="7176" width="1.7109375" style="243" customWidth="1"/>
    <col min="7177" max="7177" width="7" style="243" bestFit="1" customWidth="1"/>
    <col min="7178" max="7178" width="0.7109375" style="243" customWidth="1"/>
    <col min="7179" max="7179" width="4" style="243" bestFit="1" customWidth="1"/>
    <col min="7180" max="7180" width="1.85546875" style="243" customWidth="1"/>
    <col min="7181" max="7181" width="5.42578125" style="243" customWidth="1"/>
    <col min="7182" max="7182" width="0.7109375" style="243" customWidth="1"/>
    <col min="7183" max="7183" width="4" style="243" bestFit="1" customWidth="1"/>
    <col min="7184" max="7184" width="1.85546875" style="243" customWidth="1"/>
    <col min="7185" max="7185" width="5.7109375" style="243" customWidth="1"/>
    <col min="7186" max="7186" width="0.7109375" style="243" customWidth="1"/>
    <col min="7187" max="7187" width="2.7109375" style="243" customWidth="1"/>
    <col min="7188" max="7188" width="1.85546875" style="243" customWidth="1"/>
    <col min="7189" max="7189" width="6" style="243" customWidth="1"/>
    <col min="7190" max="7190" width="0.7109375" style="243" customWidth="1"/>
    <col min="7191" max="7191" width="3.28515625" style="243" customWidth="1"/>
    <col min="7192" max="7192" width="1.85546875" style="243" customWidth="1"/>
    <col min="7193" max="7193" width="5.28515625" style="243" customWidth="1"/>
    <col min="7194" max="7194" width="0.7109375" style="243" customWidth="1"/>
    <col min="7195" max="7195" width="2.85546875" style="243" customWidth="1"/>
    <col min="7196" max="7196" width="1.85546875" style="243" customWidth="1"/>
    <col min="7197" max="7197" width="6.140625" style="243" customWidth="1"/>
    <col min="7198" max="7198" width="0.7109375" style="243" customWidth="1"/>
    <col min="7199" max="7199" width="3.28515625" style="243" customWidth="1"/>
    <col min="7200" max="7200" width="1.85546875" style="243" customWidth="1"/>
    <col min="7201" max="7201" width="5.42578125" style="243" customWidth="1"/>
    <col min="7202" max="7202" width="0.7109375" style="243" customWidth="1"/>
    <col min="7203" max="7203" width="3.140625" style="243" customWidth="1"/>
    <col min="7204" max="7204" width="1.85546875" style="243" customWidth="1"/>
    <col min="7205" max="7205" width="6" style="243" customWidth="1"/>
    <col min="7206" max="7206" width="0.7109375" style="243" customWidth="1"/>
    <col min="7207" max="7207" width="3.42578125" style="243" customWidth="1"/>
    <col min="7208" max="7208" width="1.85546875" style="243" customWidth="1"/>
    <col min="7209" max="7209" width="5.5703125" style="243" customWidth="1"/>
    <col min="7210" max="7210" width="0.7109375" style="243" customWidth="1"/>
    <col min="7211" max="7211" width="3.7109375" style="243" customWidth="1"/>
    <col min="7212" max="7212" width="1.85546875" style="243" customWidth="1"/>
    <col min="7213" max="7213" width="5.28515625" style="243" customWidth="1"/>
    <col min="7214" max="7214" width="0.7109375" style="243" customWidth="1"/>
    <col min="7215" max="7215" width="3.7109375" style="243" customWidth="1"/>
    <col min="7216" max="7216" width="1.85546875" style="243" customWidth="1"/>
    <col min="7217" max="7217" width="7.140625" style="243" customWidth="1"/>
    <col min="7218" max="7218" width="5.5703125" style="243" customWidth="1"/>
    <col min="7219" max="7219" width="2" style="243" customWidth="1"/>
    <col min="7220" max="7220" width="11.7109375" style="243" customWidth="1"/>
    <col min="7221" max="7221" width="6.28515625" style="243" customWidth="1"/>
    <col min="7222" max="7222" width="11.5703125" style="243" customWidth="1"/>
    <col min="7223" max="7223" width="14.140625" style="243" bestFit="1" customWidth="1"/>
    <col min="7224" max="7224" width="10.7109375" style="243"/>
    <col min="7225" max="7225" width="15.28515625" style="243" customWidth="1"/>
    <col min="7226" max="7426" width="10.7109375" style="243"/>
    <col min="7427" max="7427" width="2.7109375" style="243" customWidth="1"/>
    <col min="7428" max="7428" width="1.85546875" style="243" customWidth="1"/>
    <col min="7429" max="7429" width="5.140625" style="243" customWidth="1"/>
    <col min="7430" max="7430" width="0.7109375" style="243" customWidth="1"/>
    <col min="7431" max="7431" width="4" style="243" bestFit="1" customWidth="1"/>
    <col min="7432" max="7432" width="1.7109375" style="243" customWidth="1"/>
    <col min="7433" max="7433" width="7" style="243" bestFit="1" customWidth="1"/>
    <col min="7434" max="7434" width="0.7109375" style="243" customWidth="1"/>
    <col min="7435" max="7435" width="4" style="243" bestFit="1" customWidth="1"/>
    <col min="7436" max="7436" width="1.85546875" style="243" customWidth="1"/>
    <col min="7437" max="7437" width="5.42578125" style="243" customWidth="1"/>
    <col min="7438" max="7438" width="0.7109375" style="243" customWidth="1"/>
    <col min="7439" max="7439" width="4" style="243" bestFit="1" customWidth="1"/>
    <col min="7440" max="7440" width="1.85546875" style="243" customWidth="1"/>
    <col min="7441" max="7441" width="5.7109375" style="243" customWidth="1"/>
    <col min="7442" max="7442" width="0.7109375" style="243" customWidth="1"/>
    <col min="7443" max="7443" width="2.7109375" style="243" customWidth="1"/>
    <col min="7444" max="7444" width="1.85546875" style="243" customWidth="1"/>
    <col min="7445" max="7445" width="6" style="243" customWidth="1"/>
    <col min="7446" max="7446" width="0.7109375" style="243" customWidth="1"/>
    <col min="7447" max="7447" width="3.28515625" style="243" customWidth="1"/>
    <col min="7448" max="7448" width="1.85546875" style="243" customWidth="1"/>
    <col min="7449" max="7449" width="5.28515625" style="243" customWidth="1"/>
    <col min="7450" max="7450" width="0.7109375" style="243" customWidth="1"/>
    <col min="7451" max="7451" width="2.85546875" style="243" customWidth="1"/>
    <col min="7452" max="7452" width="1.85546875" style="243" customWidth="1"/>
    <col min="7453" max="7453" width="6.140625" style="243" customWidth="1"/>
    <col min="7454" max="7454" width="0.7109375" style="243" customWidth="1"/>
    <col min="7455" max="7455" width="3.28515625" style="243" customWidth="1"/>
    <col min="7456" max="7456" width="1.85546875" style="243" customWidth="1"/>
    <col min="7457" max="7457" width="5.42578125" style="243" customWidth="1"/>
    <col min="7458" max="7458" width="0.7109375" style="243" customWidth="1"/>
    <col min="7459" max="7459" width="3.140625" style="243" customWidth="1"/>
    <col min="7460" max="7460" width="1.85546875" style="243" customWidth="1"/>
    <col min="7461" max="7461" width="6" style="243" customWidth="1"/>
    <col min="7462" max="7462" width="0.7109375" style="243" customWidth="1"/>
    <col min="7463" max="7463" width="3.42578125" style="243" customWidth="1"/>
    <col min="7464" max="7464" width="1.85546875" style="243" customWidth="1"/>
    <col min="7465" max="7465" width="5.5703125" style="243" customWidth="1"/>
    <col min="7466" max="7466" width="0.7109375" style="243" customWidth="1"/>
    <col min="7467" max="7467" width="3.7109375" style="243" customWidth="1"/>
    <col min="7468" max="7468" width="1.85546875" style="243" customWidth="1"/>
    <col min="7469" max="7469" width="5.28515625" style="243" customWidth="1"/>
    <col min="7470" max="7470" width="0.7109375" style="243" customWidth="1"/>
    <col min="7471" max="7471" width="3.7109375" style="243" customWidth="1"/>
    <col min="7472" max="7472" width="1.85546875" style="243" customWidth="1"/>
    <col min="7473" max="7473" width="7.140625" style="243" customWidth="1"/>
    <col min="7474" max="7474" width="5.5703125" style="243" customWidth="1"/>
    <col min="7475" max="7475" width="2" style="243" customWidth="1"/>
    <col min="7476" max="7476" width="11.7109375" style="243" customWidth="1"/>
    <col min="7477" max="7477" width="6.28515625" style="243" customWidth="1"/>
    <col min="7478" max="7478" width="11.5703125" style="243" customWidth="1"/>
    <col min="7479" max="7479" width="14.140625" style="243" bestFit="1" customWidth="1"/>
    <col min="7480" max="7480" width="10.7109375" style="243"/>
    <col min="7481" max="7481" width="15.28515625" style="243" customWidth="1"/>
    <col min="7482" max="7682" width="10.7109375" style="243"/>
    <col min="7683" max="7683" width="2.7109375" style="243" customWidth="1"/>
    <col min="7684" max="7684" width="1.85546875" style="243" customWidth="1"/>
    <col min="7685" max="7685" width="5.140625" style="243" customWidth="1"/>
    <col min="7686" max="7686" width="0.7109375" style="243" customWidth="1"/>
    <col min="7687" max="7687" width="4" style="243" bestFit="1" customWidth="1"/>
    <col min="7688" max="7688" width="1.7109375" style="243" customWidth="1"/>
    <col min="7689" max="7689" width="7" style="243" bestFit="1" customWidth="1"/>
    <col min="7690" max="7690" width="0.7109375" style="243" customWidth="1"/>
    <col min="7691" max="7691" width="4" style="243" bestFit="1" customWidth="1"/>
    <col min="7692" max="7692" width="1.85546875" style="243" customWidth="1"/>
    <col min="7693" max="7693" width="5.42578125" style="243" customWidth="1"/>
    <col min="7694" max="7694" width="0.7109375" style="243" customWidth="1"/>
    <col min="7695" max="7695" width="4" style="243" bestFit="1" customWidth="1"/>
    <col min="7696" max="7696" width="1.85546875" style="243" customWidth="1"/>
    <col min="7697" max="7697" width="5.7109375" style="243" customWidth="1"/>
    <col min="7698" max="7698" width="0.7109375" style="243" customWidth="1"/>
    <col min="7699" max="7699" width="2.7109375" style="243" customWidth="1"/>
    <col min="7700" max="7700" width="1.85546875" style="243" customWidth="1"/>
    <col min="7701" max="7701" width="6" style="243" customWidth="1"/>
    <col min="7702" max="7702" width="0.7109375" style="243" customWidth="1"/>
    <col min="7703" max="7703" width="3.28515625" style="243" customWidth="1"/>
    <col min="7704" max="7704" width="1.85546875" style="243" customWidth="1"/>
    <col min="7705" max="7705" width="5.28515625" style="243" customWidth="1"/>
    <col min="7706" max="7706" width="0.7109375" style="243" customWidth="1"/>
    <col min="7707" max="7707" width="2.85546875" style="243" customWidth="1"/>
    <col min="7708" max="7708" width="1.85546875" style="243" customWidth="1"/>
    <col min="7709" max="7709" width="6.140625" style="243" customWidth="1"/>
    <col min="7710" max="7710" width="0.7109375" style="243" customWidth="1"/>
    <col min="7711" max="7711" width="3.28515625" style="243" customWidth="1"/>
    <col min="7712" max="7712" width="1.85546875" style="243" customWidth="1"/>
    <col min="7713" max="7713" width="5.42578125" style="243" customWidth="1"/>
    <col min="7714" max="7714" width="0.7109375" style="243" customWidth="1"/>
    <col min="7715" max="7715" width="3.140625" style="243" customWidth="1"/>
    <col min="7716" max="7716" width="1.85546875" style="243" customWidth="1"/>
    <col min="7717" max="7717" width="6" style="243" customWidth="1"/>
    <col min="7718" max="7718" width="0.7109375" style="243" customWidth="1"/>
    <col min="7719" max="7719" width="3.42578125" style="243" customWidth="1"/>
    <col min="7720" max="7720" width="1.85546875" style="243" customWidth="1"/>
    <col min="7721" max="7721" width="5.5703125" style="243" customWidth="1"/>
    <col min="7722" max="7722" width="0.7109375" style="243" customWidth="1"/>
    <col min="7723" max="7723" width="3.7109375" style="243" customWidth="1"/>
    <col min="7724" max="7724" width="1.85546875" style="243" customWidth="1"/>
    <col min="7725" max="7725" width="5.28515625" style="243" customWidth="1"/>
    <col min="7726" max="7726" width="0.7109375" style="243" customWidth="1"/>
    <col min="7727" max="7727" width="3.7109375" style="243" customWidth="1"/>
    <col min="7728" max="7728" width="1.85546875" style="243" customWidth="1"/>
    <col min="7729" max="7729" width="7.140625" style="243" customWidth="1"/>
    <col min="7730" max="7730" width="5.5703125" style="243" customWidth="1"/>
    <col min="7731" max="7731" width="2" style="243" customWidth="1"/>
    <col min="7732" max="7732" width="11.7109375" style="243" customWidth="1"/>
    <col min="7733" max="7733" width="6.28515625" style="243" customWidth="1"/>
    <col min="7734" max="7734" width="11.5703125" style="243" customWidth="1"/>
    <col min="7735" max="7735" width="14.140625" style="243" bestFit="1" customWidth="1"/>
    <col min="7736" max="7736" width="10.7109375" style="243"/>
    <col min="7737" max="7737" width="15.28515625" style="243" customWidth="1"/>
    <col min="7738" max="7938" width="10.7109375" style="243"/>
    <col min="7939" max="7939" width="2.7109375" style="243" customWidth="1"/>
    <col min="7940" max="7940" width="1.85546875" style="243" customWidth="1"/>
    <col min="7941" max="7941" width="5.140625" style="243" customWidth="1"/>
    <col min="7942" max="7942" width="0.7109375" style="243" customWidth="1"/>
    <col min="7943" max="7943" width="4" style="243" bestFit="1" customWidth="1"/>
    <col min="7944" max="7944" width="1.7109375" style="243" customWidth="1"/>
    <col min="7945" max="7945" width="7" style="243" bestFit="1" customWidth="1"/>
    <col min="7946" max="7946" width="0.7109375" style="243" customWidth="1"/>
    <col min="7947" max="7947" width="4" style="243" bestFit="1" customWidth="1"/>
    <col min="7948" max="7948" width="1.85546875" style="243" customWidth="1"/>
    <col min="7949" max="7949" width="5.42578125" style="243" customWidth="1"/>
    <col min="7950" max="7950" width="0.7109375" style="243" customWidth="1"/>
    <col min="7951" max="7951" width="4" style="243" bestFit="1" customWidth="1"/>
    <col min="7952" max="7952" width="1.85546875" style="243" customWidth="1"/>
    <col min="7953" max="7953" width="5.7109375" style="243" customWidth="1"/>
    <col min="7954" max="7954" width="0.7109375" style="243" customWidth="1"/>
    <col min="7955" max="7955" width="2.7109375" style="243" customWidth="1"/>
    <col min="7956" max="7956" width="1.85546875" style="243" customWidth="1"/>
    <col min="7957" max="7957" width="6" style="243" customWidth="1"/>
    <col min="7958" max="7958" width="0.7109375" style="243" customWidth="1"/>
    <col min="7959" max="7959" width="3.28515625" style="243" customWidth="1"/>
    <col min="7960" max="7960" width="1.85546875" style="243" customWidth="1"/>
    <col min="7961" max="7961" width="5.28515625" style="243" customWidth="1"/>
    <col min="7962" max="7962" width="0.7109375" style="243" customWidth="1"/>
    <col min="7963" max="7963" width="2.85546875" style="243" customWidth="1"/>
    <col min="7964" max="7964" width="1.85546875" style="243" customWidth="1"/>
    <col min="7965" max="7965" width="6.140625" style="243" customWidth="1"/>
    <col min="7966" max="7966" width="0.7109375" style="243" customWidth="1"/>
    <col min="7967" max="7967" width="3.28515625" style="243" customWidth="1"/>
    <col min="7968" max="7968" width="1.85546875" style="243" customWidth="1"/>
    <col min="7969" max="7969" width="5.42578125" style="243" customWidth="1"/>
    <col min="7970" max="7970" width="0.7109375" style="243" customWidth="1"/>
    <col min="7971" max="7971" width="3.140625" style="243" customWidth="1"/>
    <col min="7972" max="7972" width="1.85546875" style="243" customWidth="1"/>
    <col min="7973" max="7973" width="6" style="243" customWidth="1"/>
    <col min="7974" max="7974" width="0.7109375" style="243" customWidth="1"/>
    <col min="7975" max="7975" width="3.42578125" style="243" customWidth="1"/>
    <col min="7976" max="7976" width="1.85546875" style="243" customWidth="1"/>
    <col min="7977" max="7977" width="5.5703125" style="243" customWidth="1"/>
    <col min="7978" max="7978" width="0.7109375" style="243" customWidth="1"/>
    <col min="7979" max="7979" width="3.7109375" style="243" customWidth="1"/>
    <col min="7980" max="7980" width="1.85546875" style="243" customWidth="1"/>
    <col min="7981" max="7981" width="5.28515625" style="243" customWidth="1"/>
    <col min="7982" max="7982" width="0.7109375" style="243" customWidth="1"/>
    <col min="7983" max="7983" width="3.7109375" style="243" customWidth="1"/>
    <col min="7984" max="7984" width="1.85546875" style="243" customWidth="1"/>
    <col min="7985" max="7985" width="7.140625" style="243" customWidth="1"/>
    <col min="7986" max="7986" width="5.5703125" style="243" customWidth="1"/>
    <col min="7987" max="7987" width="2" style="243" customWidth="1"/>
    <col min="7988" max="7988" width="11.7109375" style="243" customWidth="1"/>
    <col min="7989" max="7989" width="6.28515625" style="243" customWidth="1"/>
    <col min="7990" max="7990" width="11.5703125" style="243" customWidth="1"/>
    <col min="7991" max="7991" width="14.140625" style="243" bestFit="1" customWidth="1"/>
    <col min="7992" max="7992" width="10.7109375" style="243"/>
    <col min="7993" max="7993" width="15.28515625" style="243" customWidth="1"/>
    <col min="7994" max="8194" width="10.7109375" style="243"/>
    <col min="8195" max="8195" width="2.7109375" style="243" customWidth="1"/>
    <col min="8196" max="8196" width="1.85546875" style="243" customWidth="1"/>
    <col min="8197" max="8197" width="5.140625" style="243" customWidth="1"/>
    <col min="8198" max="8198" width="0.7109375" style="243" customWidth="1"/>
    <col min="8199" max="8199" width="4" style="243" bestFit="1" customWidth="1"/>
    <col min="8200" max="8200" width="1.7109375" style="243" customWidth="1"/>
    <col min="8201" max="8201" width="7" style="243" bestFit="1" customWidth="1"/>
    <col min="8202" max="8202" width="0.7109375" style="243" customWidth="1"/>
    <col min="8203" max="8203" width="4" style="243" bestFit="1" customWidth="1"/>
    <col min="8204" max="8204" width="1.85546875" style="243" customWidth="1"/>
    <col min="8205" max="8205" width="5.42578125" style="243" customWidth="1"/>
    <col min="8206" max="8206" width="0.7109375" style="243" customWidth="1"/>
    <col min="8207" max="8207" width="4" style="243" bestFit="1" customWidth="1"/>
    <col min="8208" max="8208" width="1.85546875" style="243" customWidth="1"/>
    <col min="8209" max="8209" width="5.7109375" style="243" customWidth="1"/>
    <col min="8210" max="8210" width="0.7109375" style="243" customWidth="1"/>
    <col min="8211" max="8211" width="2.7109375" style="243" customWidth="1"/>
    <col min="8212" max="8212" width="1.85546875" style="243" customWidth="1"/>
    <col min="8213" max="8213" width="6" style="243" customWidth="1"/>
    <col min="8214" max="8214" width="0.7109375" style="243" customWidth="1"/>
    <col min="8215" max="8215" width="3.28515625" style="243" customWidth="1"/>
    <col min="8216" max="8216" width="1.85546875" style="243" customWidth="1"/>
    <col min="8217" max="8217" width="5.28515625" style="243" customWidth="1"/>
    <col min="8218" max="8218" width="0.7109375" style="243" customWidth="1"/>
    <col min="8219" max="8219" width="2.85546875" style="243" customWidth="1"/>
    <col min="8220" max="8220" width="1.85546875" style="243" customWidth="1"/>
    <col min="8221" max="8221" width="6.140625" style="243" customWidth="1"/>
    <col min="8222" max="8222" width="0.7109375" style="243" customWidth="1"/>
    <col min="8223" max="8223" width="3.28515625" style="243" customWidth="1"/>
    <col min="8224" max="8224" width="1.85546875" style="243" customWidth="1"/>
    <col min="8225" max="8225" width="5.42578125" style="243" customWidth="1"/>
    <col min="8226" max="8226" width="0.7109375" style="243" customWidth="1"/>
    <col min="8227" max="8227" width="3.140625" style="243" customWidth="1"/>
    <col min="8228" max="8228" width="1.85546875" style="243" customWidth="1"/>
    <col min="8229" max="8229" width="6" style="243" customWidth="1"/>
    <col min="8230" max="8230" width="0.7109375" style="243" customWidth="1"/>
    <col min="8231" max="8231" width="3.42578125" style="243" customWidth="1"/>
    <col min="8232" max="8232" width="1.85546875" style="243" customWidth="1"/>
    <col min="8233" max="8233" width="5.5703125" style="243" customWidth="1"/>
    <col min="8234" max="8234" width="0.7109375" style="243" customWidth="1"/>
    <col min="8235" max="8235" width="3.7109375" style="243" customWidth="1"/>
    <col min="8236" max="8236" width="1.85546875" style="243" customWidth="1"/>
    <col min="8237" max="8237" width="5.28515625" style="243" customWidth="1"/>
    <col min="8238" max="8238" width="0.7109375" style="243" customWidth="1"/>
    <col min="8239" max="8239" width="3.7109375" style="243" customWidth="1"/>
    <col min="8240" max="8240" width="1.85546875" style="243" customWidth="1"/>
    <col min="8241" max="8241" width="7.140625" style="243" customWidth="1"/>
    <col min="8242" max="8242" width="5.5703125" style="243" customWidth="1"/>
    <col min="8243" max="8243" width="2" style="243" customWidth="1"/>
    <col min="8244" max="8244" width="11.7109375" style="243" customWidth="1"/>
    <col min="8245" max="8245" width="6.28515625" style="243" customWidth="1"/>
    <col min="8246" max="8246" width="11.5703125" style="243" customWidth="1"/>
    <col min="8247" max="8247" width="14.140625" style="243" bestFit="1" customWidth="1"/>
    <col min="8248" max="8248" width="10.7109375" style="243"/>
    <col min="8249" max="8249" width="15.28515625" style="243" customWidth="1"/>
    <col min="8250" max="8450" width="10.7109375" style="243"/>
    <col min="8451" max="8451" width="2.7109375" style="243" customWidth="1"/>
    <col min="8452" max="8452" width="1.85546875" style="243" customWidth="1"/>
    <col min="8453" max="8453" width="5.140625" style="243" customWidth="1"/>
    <col min="8454" max="8454" width="0.7109375" style="243" customWidth="1"/>
    <col min="8455" max="8455" width="4" style="243" bestFit="1" customWidth="1"/>
    <col min="8456" max="8456" width="1.7109375" style="243" customWidth="1"/>
    <col min="8457" max="8457" width="7" style="243" bestFit="1" customWidth="1"/>
    <col min="8458" max="8458" width="0.7109375" style="243" customWidth="1"/>
    <col min="8459" max="8459" width="4" style="243" bestFit="1" customWidth="1"/>
    <col min="8460" max="8460" width="1.85546875" style="243" customWidth="1"/>
    <col min="8461" max="8461" width="5.42578125" style="243" customWidth="1"/>
    <col min="8462" max="8462" width="0.7109375" style="243" customWidth="1"/>
    <col min="8463" max="8463" width="4" style="243" bestFit="1" customWidth="1"/>
    <col min="8464" max="8464" width="1.85546875" style="243" customWidth="1"/>
    <col min="8465" max="8465" width="5.7109375" style="243" customWidth="1"/>
    <col min="8466" max="8466" width="0.7109375" style="243" customWidth="1"/>
    <col min="8467" max="8467" width="2.7109375" style="243" customWidth="1"/>
    <col min="8468" max="8468" width="1.85546875" style="243" customWidth="1"/>
    <col min="8469" max="8469" width="6" style="243" customWidth="1"/>
    <col min="8470" max="8470" width="0.7109375" style="243" customWidth="1"/>
    <col min="8471" max="8471" width="3.28515625" style="243" customWidth="1"/>
    <col min="8472" max="8472" width="1.85546875" style="243" customWidth="1"/>
    <col min="8473" max="8473" width="5.28515625" style="243" customWidth="1"/>
    <col min="8474" max="8474" width="0.7109375" style="243" customWidth="1"/>
    <col min="8475" max="8475" width="2.85546875" style="243" customWidth="1"/>
    <col min="8476" max="8476" width="1.85546875" style="243" customWidth="1"/>
    <col min="8477" max="8477" width="6.140625" style="243" customWidth="1"/>
    <col min="8478" max="8478" width="0.7109375" style="243" customWidth="1"/>
    <col min="8479" max="8479" width="3.28515625" style="243" customWidth="1"/>
    <col min="8480" max="8480" width="1.85546875" style="243" customWidth="1"/>
    <col min="8481" max="8481" width="5.42578125" style="243" customWidth="1"/>
    <col min="8482" max="8482" width="0.7109375" style="243" customWidth="1"/>
    <col min="8483" max="8483" width="3.140625" style="243" customWidth="1"/>
    <col min="8484" max="8484" width="1.85546875" style="243" customWidth="1"/>
    <col min="8485" max="8485" width="6" style="243" customWidth="1"/>
    <col min="8486" max="8486" width="0.7109375" style="243" customWidth="1"/>
    <col min="8487" max="8487" width="3.42578125" style="243" customWidth="1"/>
    <col min="8488" max="8488" width="1.85546875" style="243" customWidth="1"/>
    <col min="8489" max="8489" width="5.5703125" style="243" customWidth="1"/>
    <col min="8490" max="8490" width="0.7109375" style="243" customWidth="1"/>
    <col min="8491" max="8491" width="3.7109375" style="243" customWidth="1"/>
    <col min="8492" max="8492" width="1.85546875" style="243" customWidth="1"/>
    <col min="8493" max="8493" width="5.28515625" style="243" customWidth="1"/>
    <col min="8494" max="8494" width="0.7109375" style="243" customWidth="1"/>
    <col min="8495" max="8495" width="3.7109375" style="243" customWidth="1"/>
    <col min="8496" max="8496" width="1.85546875" style="243" customWidth="1"/>
    <col min="8497" max="8497" width="7.140625" style="243" customWidth="1"/>
    <col min="8498" max="8498" width="5.5703125" style="243" customWidth="1"/>
    <col min="8499" max="8499" width="2" style="243" customWidth="1"/>
    <col min="8500" max="8500" width="11.7109375" style="243" customWidth="1"/>
    <col min="8501" max="8501" width="6.28515625" style="243" customWidth="1"/>
    <col min="8502" max="8502" width="11.5703125" style="243" customWidth="1"/>
    <col min="8503" max="8503" width="14.140625" style="243" bestFit="1" customWidth="1"/>
    <col min="8504" max="8504" width="10.7109375" style="243"/>
    <col min="8505" max="8505" width="15.28515625" style="243" customWidth="1"/>
    <col min="8506" max="8706" width="10.7109375" style="243"/>
    <col min="8707" max="8707" width="2.7109375" style="243" customWidth="1"/>
    <col min="8708" max="8708" width="1.85546875" style="243" customWidth="1"/>
    <col min="8709" max="8709" width="5.140625" style="243" customWidth="1"/>
    <col min="8710" max="8710" width="0.7109375" style="243" customWidth="1"/>
    <col min="8711" max="8711" width="4" style="243" bestFit="1" customWidth="1"/>
    <col min="8712" max="8712" width="1.7109375" style="243" customWidth="1"/>
    <col min="8713" max="8713" width="7" style="243" bestFit="1" customWidth="1"/>
    <col min="8714" max="8714" width="0.7109375" style="243" customWidth="1"/>
    <col min="8715" max="8715" width="4" style="243" bestFit="1" customWidth="1"/>
    <col min="8716" max="8716" width="1.85546875" style="243" customWidth="1"/>
    <col min="8717" max="8717" width="5.42578125" style="243" customWidth="1"/>
    <col min="8718" max="8718" width="0.7109375" style="243" customWidth="1"/>
    <col min="8719" max="8719" width="4" style="243" bestFit="1" customWidth="1"/>
    <col min="8720" max="8720" width="1.85546875" style="243" customWidth="1"/>
    <col min="8721" max="8721" width="5.7109375" style="243" customWidth="1"/>
    <col min="8722" max="8722" width="0.7109375" style="243" customWidth="1"/>
    <col min="8723" max="8723" width="2.7109375" style="243" customWidth="1"/>
    <col min="8724" max="8724" width="1.85546875" style="243" customWidth="1"/>
    <col min="8725" max="8725" width="6" style="243" customWidth="1"/>
    <col min="8726" max="8726" width="0.7109375" style="243" customWidth="1"/>
    <col min="8727" max="8727" width="3.28515625" style="243" customWidth="1"/>
    <col min="8728" max="8728" width="1.85546875" style="243" customWidth="1"/>
    <col min="8729" max="8729" width="5.28515625" style="243" customWidth="1"/>
    <col min="8730" max="8730" width="0.7109375" style="243" customWidth="1"/>
    <col min="8731" max="8731" width="2.85546875" style="243" customWidth="1"/>
    <col min="8732" max="8732" width="1.85546875" style="243" customWidth="1"/>
    <col min="8733" max="8733" width="6.140625" style="243" customWidth="1"/>
    <col min="8734" max="8734" width="0.7109375" style="243" customWidth="1"/>
    <col min="8735" max="8735" width="3.28515625" style="243" customWidth="1"/>
    <col min="8736" max="8736" width="1.85546875" style="243" customWidth="1"/>
    <col min="8737" max="8737" width="5.42578125" style="243" customWidth="1"/>
    <col min="8738" max="8738" width="0.7109375" style="243" customWidth="1"/>
    <col min="8739" max="8739" width="3.140625" style="243" customWidth="1"/>
    <col min="8740" max="8740" width="1.85546875" style="243" customWidth="1"/>
    <col min="8741" max="8741" width="6" style="243" customWidth="1"/>
    <col min="8742" max="8742" width="0.7109375" style="243" customWidth="1"/>
    <col min="8743" max="8743" width="3.42578125" style="243" customWidth="1"/>
    <col min="8744" max="8744" width="1.85546875" style="243" customWidth="1"/>
    <col min="8745" max="8745" width="5.5703125" style="243" customWidth="1"/>
    <col min="8746" max="8746" width="0.7109375" style="243" customWidth="1"/>
    <col min="8747" max="8747" width="3.7109375" style="243" customWidth="1"/>
    <col min="8748" max="8748" width="1.85546875" style="243" customWidth="1"/>
    <col min="8749" max="8749" width="5.28515625" style="243" customWidth="1"/>
    <col min="8750" max="8750" width="0.7109375" style="243" customWidth="1"/>
    <col min="8751" max="8751" width="3.7109375" style="243" customWidth="1"/>
    <col min="8752" max="8752" width="1.85546875" style="243" customWidth="1"/>
    <col min="8753" max="8753" width="7.140625" style="243" customWidth="1"/>
    <col min="8754" max="8754" width="5.5703125" style="243" customWidth="1"/>
    <col min="8755" max="8755" width="2" style="243" customWidth="1"/>
    <col min="8756" max="8756" width="11.7109375" style="243" customWidth="1"/>
    <col min="8757" max="8757" width="6.28515625" style="243" customWidth="1"/>
    <col min="8758" max="8758" width="11.5703125" style="243" customWidth="1"/>
    <col min="8759" max="8759" width="14.140625" style="243" bestFit="1" customWidth="1"/>
    <col min="8760" max="8760" width="10.7109375" style="243"/>
    <col min="8761" max="8761" width="15.28515625" style="243" customWidth="1"/>
    <col min="8762" max="8962" width="10.7109375" style="243"/>
    <col min="8963" max="8963" width="2.7109375" style="243" customWidth="1"/>
    <col min="8964" max="8964" width="1.85546875" style="243" customWidth="1"/>
    <col min="8965" max="8965" width="5.140625" style="243" customWidth="1"/>
    <col min="8966" max="8966" width="0.7109375" style="243" customWidth="1"/>
    <col min="8967" max="8967" width="4" style="243" bestFit="1" customWidth="1"/>
    <col min="8968" max="8968" width="1.7109375" style="243" customWidth="1"/>
    <col min="8969" max="8969" width="7" style="243" bestFit="1" customWidth="1"/>
    <col min="8970" max="8970" width="0.7109375" style="243" customWidth="1"/>
    <col min="8971" max="8971" width="4" style="243" bestFit="1" customWidth="1"/>
    <col min="8972" max="8972" width="1.85546875" style="243" customWidth="1"/>
    <col min="8973" max="8973" width="5.42578125" style="243" customWidth="1"/>
    <col min="8974" max="8974" width="0.7109375" style="243" customWidth="1"/>
    <col min="8975" max="8975" width="4" style="243" bestFit="1" customWidth="1"/>
    <col min="8976" max="8976" width="1.85546875" style="243" customWidth="1"/>
    <col min="8977" max="8977" width="5.7109375" style="243" customWidth="1"/>
    <col min="8978" max="8978" width="0.7109375" style="243" customWidth="1"/>
    <col min="8979" max="8979" width="2.7109375" style="243" customWidth="1"/>
    <col min="8980" max="8980" width="1.85546875" style="243" customWidth="1"/>
    <col min="8981" max="8981" width="6" style="243" customWidth="1"/>
    <col min="8982" max="8982" width="0.7109375" style="243" customWidth="1"/>
    <col min="8983" max="8983" width="3.28515625" style="243" customWidth="1"/>
    <col min="8984" max="8984" width="1.85546875" style="243" customWidth="1"/>
    <col min="8985" max="8985" width="5.28515625" style="243" customWidth="1"/>
    <col min="8986" max="8986" width="0.7109375" style="243" customWidth="1"/>
    <col min="8987" max="8987" width="2.85546875" style="243" customWidth="1"/>
    <col min="8988" max="8988" width="1.85546875" style="243" customWidth="1"/>
    <col min="8989" max="8989" width="6.140625" style="243" customWidth="1"/>
    <col min="8990" max="8990" width="0.7109375" style="243" customWidth="1"/>
    <col min="8991" max="8991" width="3.28515625" style="243" customWidth="1"/>
    <col min="8992" max="8992" width="1.85546875" style="243" customWidth="1"/>
    <col min="8993" max="8993" width="5.42578125" style="243" customWidth="1"/>
    <col min="8994" max="8994" width="0.7109375" style="243" customWidth="1"/>
    <col min="8995" max="8995" width="3.140625" style="243" customWidth="1"/>
    <col min="8996" max="8996" width="1.85546875" style="243" customWidth="1"/>
    <col min="8997" max="8997" width="6" style="243" customWidth="1"/>
    <col min="8998" max="8998" width="0.7109375" style="243" customWidth="1"/>
    <col min="8999" max="8999" width="3.42578125" style="243" customWidth="1"/>
    <col min="9000" max="9000" width="1.85546875" style="243" customWidth="1"/>
    <col min="9001" max="9001" width="5.5703125" style="243" customWidth="1"/>
    <col min="9002" max="9002" width="0.7109375" style="243" customWidth="1"/>
    <col min="9003" max="9003" width="3.7109375" style="243" customWidth="1"/>
    <col min="9004" max="9004" width="1.85546875" style="243" customWidth="1"/>
    <col min="9005" max="9005" width="5.28515625" style="243" customWidth="1"/>
    <col min="9006" max="9006" width="0.7109375" style="243" customWidth="1"/>
    <col min="9007" max="9007" width="3.7109375" style="243" customWidth="1"/>
    <col min="9008" max="9008" width="1.85546875" style="243" customWidth="1"/>
    <col min="9009" max="9009" width="7.140625" style="243" customWidth="1"/>
    <col min="9010" max="9010" width="5.5703125" style="243" customWidth="1"/>
    <col min="9011" max="9011" width="2" style="243" customWidth="1"/>
    <col min="9012" max="9012" width="11.7109375" style="243" customWidth="1"/>
    <col min="9013" max="9013" width="6.28515625" style="243" customWidth="1"/>
    <col min="9014" max="9014" width="11.5703125" style="243" customWidth="1"/>
    <col min="9015" max="9015" width="14.140625" style="243" bestFit="1" customWidth="1"/>
    <col min="9016" max="9016" width="10.7109375" style="243"/>
    <col min="9017" max="9017" width="15.28515625" style="243" customWidth="1"/>
    <col min="9018" max="9218" width="10.7109375" style="243"/>
    <col min="9219" max="9219" width="2.7109375" style="243" customWidth="1"/>
    <col min="9220" max="9220" width="1.85546875" style="243" customWidth="1"/>
    <col min="9221" max="9221" width="5.140625" style="243" customWidth="1"/>
    <col min="9222" max="9222" width="0.7109375" style="243" customWidth="1"/>
    <col min="9223" max="9223" width="4" style="243" bestFit="1" customWidth="1"/>
    <col min="9224" max="9224" width="1.7109375" style="243" customWidth="1"/>
    <col min="9225" max="9225" width="7" style="243" bestFit="1" customWidth="1"/>
    <col min="9226" max="9226" width="0.7109375" style="243" customWidth="1"/>
    <col min="9227" max="9227" width="4" style="243" bestFit="1" customWidth="1"/>
    <col min="9228" max="9228" width="1.85546875" style="243" customWidth="1"/>
    <col min="9229" max="9229" width="5.42578125" style="243" customWidth="1"/>
    <col min="9230" max="9230" width="0.7109375" style="243" customWidth="1"/>
    <col min="9231" max="9231" width="4" style="243" bestFit="1" customWidth="1"/>
    <col min="9232" max="9232" width="1.85546875" style="243" customWidth="1"/>
    <col min="9233" max="9233" width="5.7109375" style="243" customWidth="1"/>
    <col min="9234" max="9234" width="0.7109375" style="243" customWidth="1"/>
    <col min="9235" max="9235" width="2.7109375" style="243" customWidth="1"/>
    <col min="9236" max="9236" width="1.85546875" style="243" customWidth="1"/>
    <col min="9237" max="9237" width="6" style="243" customWidth="1"/>
    <col min="9238" max="9238" width="0.7109375" style="243" customWidth="1"/>
    <col min="9239" max="9239" width="3.28515625" style="243" customWidth="1"/>
    <col min="9240" max="9240" width="1.85546875" style="243" customWidth="1"/>
    <col min="9241" max="9241" width="5.28515625" style="243" customWidth="1"/>
    <col min="9242" max="9242" width="0.7109375" style="243" customWidth="1"/>
    <col min="9243" max="9243" width="2.85546875" style="243" customWidth="1"/>
    <col min="9244" max="9244" width="1.85546875" style="243" customWidth="1"/>
    <col min="9245" max="9245" width="6.140625" style="243" customWidth="1"/>
    <col min="9246" max="9246" width="0.7109375" style="243" customWidth="1"/>
    <col min="9247" max="9247" width="3.28515625" style="243" customWidth="1"/>
    <col min="9248" max="9248" width="1.85546875" style="243" customWidth="1"/>
    <col min="9249" max="9249" width="5.42578125" style="243" customWidth="1"/>
    <col min="9250" max="9250" width="0.7109375" style="243" customWidth="1"/>
    <col min="9251" max="9251" width="3.140625" style="243" customWidth="1"/>
    <col min="9252" max="9252" width="1.85546875" style="243" customWidth="1"/>
    <col min="9253" max="9253" width="6" style="243" customWidth="1"/>
    <col min="9254" max="9254" width="0.7109375" style="243" customWidth="1"/>
    <col min="9255" max="9255" width="3.42578125" style="243" customWidth="1"/>
    <col min="9256" max="9256" width="1.85546875" style="243" customWidth="1"/>
    <col min="9257" max="9257" width="5.5703125" style="243" customWidth="1"/>
    <col min="9258" max="9258" width="0.7109375" style="243" customWidth="1"/>
    <col min="9259" max="9259" width="3.7109375" style="243" customWidth="1"/>
    <col min="9260" max="9260" width="1.85546875" style="243" customWidth="1"/>
    <col min="9261" max="9261" width="5.28515625" style="243" customWidth="1"/>
    <col min="9262" max="9262" width="0.7109375" style="243" customWidth="1"/>
    <col min="9263" max="9263" width="3.7109375" style="243" customWidth="1"/>
    <col min="9264" max="9264" width="1.85546875" style="243" customWidth="1"/>
    <col min="9265" max="9265" width="7.140625" style="243" customWidth="1"/>
    <col min="9266" max="9266" width="5.5703125" style="243" customWidth="1"/>
    <col min="9267" max="9267" width="2" style="243" customWidth="1"/>
    <col min="9268" max="9268" width="11.7109375" style="243" customWidth="1"/>
    <col min="9269" max="9269" width="6.28515625" style="243" customWidth="1"/>
    <col min="9270" max="9270" width="11.5703125" style="243" customWidth="1"/>
    <col min="9271" max="9271" width="14.140625" style="243" bestFit="1" customWidth="1"/>
    <col min="9272" max="9272" width="10.7109375" style="243"/>
    <col min="9273" max="9273" width="15.28515625" style="243" customWidth="1"/>
    <col min="9274" max="9474" width="10.7109375" style="243"/>
    <col min="9475" max="9475" width="2.7109375" style="243" customWidth="1"/>
    <col min="9476" max="9476" width="1.85546875" style="243" customWidth="1"/>
    <col min="9477" max="9477" width="5.140625" style="243" customWidth="1"/>
    <col min="9478" max="9478" width="0.7109375" style="243" customWidth="1"/>
    <col min="9479" max="9479" width="4" style="243" bestFit="1" customWidth="1"/>
    <col min="9480" max="9480" width="1.7109375" style="243" customWidth="1"/>
    <col min="9481" max="9481" width="7" style="243" bestFit="1" customWidth="1"/>
    <col min="9482" max="9482" width="0.7109375" style="243" customWidth="1"/>
    <col min="9483" max="9483" width="4" style="243" bestFit="1" customWidth="1"/>
    <col min="9484" max="9484" width="1.85546875" style="243" customWidth="1"/>
    <col min="9485" max="9485" width="5.42578125" style="243" customWidth="1"/>
    <col min="9486" max="9486" width="0.7109375" style="243" customWidth="1"/>
    <col min="9487" max="9487" width="4" style="243" bestFit="1" customWidth="1"/>
    <col min="9488" max="9488" width="1.85546875" style="243" customWidth="1"/>
    <col min="9489" max="9489" width="5.7109375" style="243" customWidth="1"/>
    <col min="9490" max="9490" width="0.7109375" style="243" customWidth="1"/>
    <col min="9491" max="9491" width="2.7109375" style="243" customWidth="1"/>
    <col min="9492" max="9492" width="1.85546875" style="243" customWidth="1"/>
    <col min="9493" max="9493" width="6" style="243" customWidth="1"/>
    <col min="9494" max="9494" width="0.7109375" style="243" customWidth="1"/>
    <col min="9495" max="9495" width="3.28515625" style="243" customWidth="1"/>
    <col min="9496" max="9496" width="1.85546875" style="243" customWidth="1"/>
    <col min="9497" max="9497" width="5.28515625" style="243" customWidth="1"/>
    <col min="9498" max="9498" width="0.7109375" style="243" customWidth="1"/>
    <col min="9499" max="9499" width="2.85546875" style="243" customWidth="1"/>
    <col min="9500" max="9500" width="1.85546875" style="243" customWidth="1"/>
    <col min="9501" max="9501" width="6.140625" style="243" customWidth="1"/>
    <col min="9502" max="9502" width="0.7109375" style="243" customWidth="1"/>
    <col min="9503" max="9503" width="3.28515625" style="243" customWidth="1"/>
    <col min="9504" max="9504" width="1.85546875" style="243" customWidth="1"/>
    <col min="9505" max="9505" width="5.42578125" style="243" customWidth="1"/>
    <col min="9506" max="9506" width="0.7109375" style="243" customWidth="1"/>
    <col min="9507" max="9507" width="3.140625" style="243" customWidth="1"/>
    <col min="9508" max="9508" width="1.85546875" style="243" customWidth="1"/>
    <col min="9509" max="9509" width="6" style="243" customWidth="1"/>
    <col min="9510" max="9510" width="0.7109375" style="243" customWidth="1"/>
    <col min="9511" max="9511" width="3.42578125" style="243" customWidth="1"/>
    <col min="9512" max="9512" width="1.85546875" style="243" customWidth="1"/>
    <col min="9513" max="9513" width="5.5703125" style="243" customWidth="1"/>
    <col min="9514" max="9514" width="0.7109375" style="243" customWidth="1"/>
    <col min="9515" max="9515" width="3.7109375" style="243" customWidth="1"/>
    <col min="9516" max="9516" width="1.85546875" style="243" customWidth="1"/>
    <col min="9517" max="9517" width="5.28515625" style="243" customWidth="1"/>
    <col min="9518" max="9518" width="0.7109375" style="243" customWidth="1"/>
    <col min="9519" max="9519" width="3.7109375" style="243" customWidth="1"/>
    <col min="9520" max="9520" width="1.85546875" style="243" customWidth="1"/>
    <col min="9521" max="9521" width="7.140625" style="243" customWidth="1"/>
    <col min="9522" max="9522" width="5.5703125" style="243" customWidth="1"/>
    <col min="9523" max="9523" width="2" style="243" customWidth="1"/>
    <col min="9524" max="9524" width="11.7109375" style="243" customWidth="1"/>
    <col min="9525" max="9525" width="6.28515625" style="243" customWidth="1"/>
    <col min="9526" max="9526" width="11.5703125" style="243" customWidth="1"/>
    <col min="9527" max="9527" width="14.140625" style="243" bestFit="1" customWidth="1"/>
    <col min="9528" max="9528" width="10.7109375" style="243"/>
    <col min="9529" max="9529" width="15.28515625" style="243" customWidth="1"/>
    <col min="9530" max="9730" width="10.7109375" style="243"/>
    <col min="9731" max="9731" width="2.7109375" style="243" customWidth="1"/>
    <col min="9732" max="9732" width="1.85546875" style="243" customWidth="1"/>
    <col min="9733" max="9733" width="5.140625" style="243" customWidth="1"/>
    <col min="9734" max="9734" width="0.7109375" style="243" customWidth="1"/>
    <col min="9735" max="9735" width="4" style="243" bestFit="1" customWidth="1"/>
    <col min="9736" max="9736" width="1.7109375" style="243" customWidth="1"/>
    <col min="9737" max="9737" width="7" style="243" bestFit="1" customWidth="1"/>
    <col min="9738" max="9738" width="0.7109375" style="243" customWidth="1"/>
    <col min="9739" max="9739" width="4" style="243" bestFit="1" customWidth="1"/>
    <col min="9740" max="9740" width="1.85546875" style="243" customWidth="1"/>
    <col min="9741" max="9741" width="5.42578125" style="243" customWidth="1"/>
    <col min="9742" max="9742" width="0.7109375" style="243" customWidth="1"/>
    <col min="9743" max="9743" width="4" style="243" bestFit="1" customWidth="1"/>
    <col min="9744" max="9744" width="1.85546875" style="243" customWidth="1"/>
    <col min="9745" max="9745" width="5.7109375" style="243" customWidth="1"/>
    <col min="9746" max="9746" width="0.7109375" style="243" customWidth="1"/>
    <col min="9747" max="9747" width="2.7109375" style="243" customWidth="1"/>
    <col min="9748" max="9748" width="1.85546875" style="243" customWidth="1"/>
    <col min="9749" max="9749" width="6" style="243" customWidth="1"/>
    <col min="9750" max="9750" width="0.7109375" style="243" customWidth="1"/>
    <col min="9751" max="9751" width="3.28515625" style="243" customWidth="1"/>
    <col min="9752" max="9752" width="1.85546875" style="243" customWidth="1"/>
    <col min="9753" max="9753" width="5.28515625" style="243" customWidth="1"/>
    <col min="9754" max="9754" width="0.7109375" style="243" customWidth="1"/>
    <col min="9755" max="9755" width="2.85546875" style="243" customWidth="1"/>
    <col min="9756" max="9756" width="1.85546875" style="243" customWidth="1"/>
    <col min="9757" max="9757" width="6.140625" style="243" customWidth="1"/>
    <col min="9758" max="9758" width="0.7109375" style="243" customWidth="1"/>
    <col min="9759" max="9759" width="3.28515625" style="243" customWidth="1"/>
    <col min="9760" max="9760" width="1.85546875" style="243" customWidth="1"/>
    <col min="9761" max="9761" width="5.42578125" style="243" customWidth="1"/>
    <col min="9762" max="9762" width="0.7109375" style="243" customWidth="1"/>
    <col min="9763" max="9763" width="3.140625" style="243" customWidth="1"/>
    <col min="9764" max="9764" width="1.85546875" style="243" customWidth="1"/>
    <col min="9765" max="9765" width="6" style="243" customWidth="1"/>
    <col min="9766" max="9766" width="0.7109375" style="243" customWidth="1"/>
    <col min="9767" max="9767" width="3.42578125" style="243" customWidth="1"/>
    <col min="9768" max="9768" width="1.85546875" style="243" customWidth="1"/>
    <col min="9769" max="9769" width="5.5703125" style="243" customWidth="1"/>
    <col min="9770" max="9770" width="0.7109375" style="243" customWidth="1"/>
    <col min="9771" max="9771" width="3.7109375" style="243" customWidth="1"/>
    <col min="9772" max="9772" width="1.85546875" style="243" customWidth="1"/>
    <col min="9773" max="9773" width="5.28515625" style="243" customWidth="1"/>
    <col min="9774" max="9774" width="0.7109375" style="243" customWidth="1"/>
    <col min="9775" max="9775" width="3.7109375" style="243" customWidth="1"/>
    <col min="9776" max="9776" width="1.85546875" style="243" customWidth="1"/>
    <col min="9777" max="9777" width="7.140625" style="243" customWidth="1"/>
    <col min="9778" max="9778" width="5.5703125" style="243" customWidth="1"/>
    <col min="9779" max="9779" width="2" style="243" customWidth="1"/>
    <col min="9780" max="9780" width="11.7109375" style="243" customWidth="1"/>
    <col min="9781" max="9781" width="6.28515625" style="243" customWidth="1"/>
    <col min="9782" max="9782" width="11.5703125" style="243" customWidth="1"/>
    <col min="9783" max="9783" width="14.140625" style="243" bestFit="1" customWidth="1"/>
    <col min="9784" max="9784" width="10.7109375" style="243"/>
    <col min="9785" max="9785" width="15.28515625" style="243" customWidth="1"/>
    <col min="9786" max="9986" width="10.7109375" style="243"/>
    <col min="9987" max="9987" width="2.7109375" style="243" customWidth="1"/>
    <col min="9988" max="9988" width="1.85546875" style="243" customWidth="1"/>
    <col min="9989" max="9989" width="5.140625" style="243" customWidth="1"/>
    <col min="9990" max="9990" width="0.7109375" style="243" customWidth="1"/>
    <col min="9991" max="9991" width="4" style="243" bestFit="1" customWidth="1"/>
    <col min="9992" max="9992" width="1.7109375" style="243" customWidth="1"/>
    <col min="9993" max="9993" width="7" style="243" bestFit="1" customWidth="1"/>
    <col min="9994" max="9994" width="0.7109375" style="243" customWidth="1"/>
    <col min="9995" max="9995" width="4" style="243" bestFit="1" customWidth="1"/>
    <col min="9996" max="9996" width="1.85546875" style="243" customWidth="1"/>
    <col min="9997" max="9997" width="5.42578125" style="243" customWidth="1"/>
    <col min="9998" max="9998" width="0.7109375" style="243" customWidth="1"/>
    <col min="9999" max="9999" width="4" style="243" bestFit="1" customWidth="1"/>
    <col min="10000" max="10000" width="1.85546875" style="243" customWidth="1"/>
    <col min="10001" max="10001" width="5.7109375" style="243" customWidth="1"/>
    <col min="10002" max="10002" width="0.7109375" style="243" customWidth="1"/>
    <col min="10003" max="10003" width="2.7109375" style="243" customWidth="1"/>
    <col min="10004" max="10004" width="1.85546875" style="243" customWidth="1"/>
    <col min="10005" max="10005" width="6" style="243" customWidth="1"/>
    <col min="10006" max="10006" width="0.7109375" style="243" customWidth="1"/>
    <col min="10007" max="10007" width="3.28515625" style="243" customWidth="1"/>
    <col min="10008" max="10008" width="1.85546875" style="243" customWidth="1"/>
    <col min="10009" max="10009" width="5.28515625" style="243" customWidth="1"/>
    <col min="10010" max="10010" width="0.7109375" style="243" customWidth="1"/>
    <col min="10011" max="10011" width="2.85546875" style="243" customWidth="1"/>
    <col min="10012" max="10012" width="1.85546875" style="243" customWidth="1"/>
    <col min="10013" max="10013" width="6.140625" style="243" customWidth="1"/>
    <col min="10014" max="10014" width="0.7109375" style="243" customWidth="1"/>
    <col min="10015" max="10015" width="3.28515625" style="243" customWidth="1"/>
    <col min="10016" max="10016" width="1.85546875" style="243" customWidth="1"/>
    <col min="10017" max="10017" width="5.42578125" style="243" customWidth="1"/>
    <col min="10018" max="10018" width="0.7109375" style="243" customWidth="1"/>
    <col min="10019" max="10019" width="3.140625" style="243" customWidth="1"/>
    <col min="10020" max="10020" width="1.85546875" style="243" customWidth="1"/>
    <col min="10021" max="10021" width="6" style="243" customWidth="1"/>
    <col min="10022" max="10022" width="0.7109375" style="243" customWidth="1"/>
    <col min="10023" max="10023" width="3.42578125" style="243" customWidth="1"/>
    <col min="10024" max="10024" width="1.85546875" style="243" customWidth="1"/>
    <col min="10025" max="10025" width="5.5703125" style="243" customWidth="1"/>
    <col min="10026" max="10026" width="0.7109375" style="243" customWidth="1"/>
    <col min="10027" max="10027" width="3.7109375" style="243" customWidth="1"/>
    <col min="10028" max="10028" width="1.85546875" style="243" customWidth="1"/>
    <col min="10029" max="10029" width="5.28515625" style="243" customWidth="1"/>
    <col min="10030" max="10030" width="0.7109375" style="243" customWidth="1"/>
    <col min="10031" max="10031" width="3.7109375" style="243" customWidth="1"/>
    <col min="10032" max="10032" width="1.85546875" style="243" customWidth="1"/>
    <col min="10033" max="10033" width="7.140625" style="243" customWidth="1"/>
    <col min="10034" max="10034" width="5.5703125" style="243" customWidth="1"/>
    <col min="10035" max="10035" width="2" style="243" customWidth="1"/>
    <col min="10036" max="10036" width="11.7109375" style="243" customWidth="1"/>
    <col min="10037" max="10037" width="6.28515625" style="243" customWidth="1"/>
    <col min="10038" max="10038" width="11.5703125" style="243" customWidth="1"/>
    <col min="10039" max="10039" width="14.140625" style="243" bestFit="1" customWidth="1"/>
    <col min="10040" max="10040" width="10.7109375" style="243"/>
    <col min="10041" max="10041" width="15.28515625" style="243" customWidth="1"/>
    <col min="10042" max="10242" width="10.7109375" style="243"/>
    <col min="10243" max="10243" width="2.7109375" style="243" customWidth="1"/>
    <col min="10244" max="10244" width="1.85546875" style="243" customWidth="1"/>
    <col min="10245" max="10245" width="5.140625" style="243" customWidth="1"/>
    <col min="10246" max="10246" width="0.7109375" style="243" customWidth="1"/>
    <col min="10247" max="10247" width="4" style="243" bestFit="1" customWidth="1"/>
    <col min="10248" max="10248" width="1.7109375" style="243" customWidth="1"/>
    <col min="10249" max="10249" width="7" style="243" bestFit="1" customWidth="1"/>
    <col min="10250" max="10250" width="0.7109375" style="243" customWidth="1"/>
    <col min="10251" max="10251" width="4" style="243" bestFit="1" customWidth="1"/>
    <col min="10252" max="10252" width="1.85546875" style="243" customWidth="1"/>
    <col min="10253" max="10253" width="5.42578125" style="243" customWidth="1"/>
    <col min="10254" max="10254" width="0.7109375" style="243" customWidth="1"/>
    <col min="10255" max="10255" width="4" style="243" bestFit="1" customWidth="1"/>
    <col min="10256" max="10256" width="1.85546875" style="243" customWidth="1"/>
    <col min="10257" max="10257" width="5.7109375" style="243" customWidth="1"/>
    <col min="10258" max="10258" width="0.7109375" style="243" customWidth="1"/>
    <col min="10259" max="10259" width="2.7109375" style="243" customWidth="1"/>
    <col min="10260" max="10260" width="1.85546875" style="243" customWidth="1"/>
    <col min="10261" max="10261" width="6" style="243" customWidth="1"/>
    <col min="10262" max="10262" width="0.7109375" style="243" customWidth="1"/>
    <col min="10263" max="10263" width="3.28515625" style="243" customWidth="1"/>
    <col min="10264" max="10264" width="1.85546875" style="243" customWidth="1"/>
    <col min="10265" max="10265" width="5.28515625" style="243" customWidth="1"/>
    <col min="10266" max="10266" width="0.7109375" style="243" customWidth="1"/>
    <col min="10267" max="10267" width="2.85546875" style="243" customWidth="1"/>
    <col min="10268" max="10268" width="1.85546875" style="243" customWidth="1"/>
    <col min="10269" max="10269" width="6.140625" style="243" customWidth="1"/>
    <col min="10270" max="10270" width="0.7109375" style="243" customWidth="1"/>
    <col min="10271" max="10271" width="3.28515625" style="243" customWidth="1"/>
    <col min="10272" max="10272" width="1.85546875" style="243" customWidth="1"/>
    <col min="10273" max="10273" width="5.42578125" style="243" customWidth="1"/>
    <col min="10274" max="10274" width="0.7109375" style="243" customWidth="1"/>
    <col min="10275" max="10275" width="3.140625" style="243" customWidth="1"/>
    <col min="10276" max="10276" width="1.85546875" style="243" customWidth="1"/>
    <col min="10277" max="10277" width="6" style="243" customWidth="1"/>
    <col min="10278" max="10278" width="0.7109375" style="243" customWidth="1"/>
    <col min="10279" max="10279" width="3.42578125" style="243" customWidth="1"/>
    <col min="10280" max="10280" width="1.85546875" style="243" customWidth="1"/>
    <col min="10281" max="10281" width="5.5703125" style="243" customWidth="1"/>
    <col min="10282" max="10282" width="0.7109375" style="243" customWidth="1"/>
    <col min="10283" max="10283" width="3.7109375" style="243" customWidth="1"/>
    <col min="10284" max="10284" width="1.85546875" style="243" customWidth="1"/>
    <col min="10285" max="10285" width="5.28515625" style="243" customWidth="1"/>
    <col min="10286" max="10286" width="0.7109375" style="243" customWidth="1"/>
    <col min="10287" max="10287" width="3.7109375" style="243" customWidth="1"/>
    <col min="10288" max="10288" width="1.85546875" style="243" customWidth="1"/>
    <col min="10289" max="10289" width="7.140625" style="243" customWidth="1"/>
    <col min="10290" max="10290" width="5.5703125" style="243" customWidth="1"/>
    <col min="10291" max="10291" width="2" style="243" customWidth="1"/>
    <col min="10292" max="10292" width="11.7109375" style="243" customWidth="1"/>
    <col min="10293" max="10293" width="6.28515625" style="243" customWidth="1"/>
    <col min="10294" max="10294" width="11.5703125" style="243" customWidth="1"/>
    <col min="10295" max="10295" width="14.140625" style="243" bestFit="1" customWidth="1"/>
    <col min="10296" max="10296" width="10.7109375" style="243"/>
    <col min="10297" max="10297" width="15.28515625" style="243" customWidth="1"/>
    <col min="10298" max="10498" width="10.7109375" style="243"/>
    <col min="10499" max="10499" width="2.7109375" style="243" customWidth="1"/>
    <col min="10500" max="10500" width="1.85546875" style="243" customWidth="1"/>
    <col min="10501" max="10501" width="5.140625" style="243" customWidth="1"/>
    <col min="10502" max="10502" width="0.7109375" style="243" customWidth="1"/>
    <col min="10503" max="10503" width="4" style="243" bestFit="1" customWidth="1"/>
    <col min="10504" max="10504" width="1.7109375" style="243" customWidth="1"/>
    <col min="10505" max="10505" width="7" style="243" bestFit="1" customWidth="1"/>
    <col min="10506" max="10506" width="0.7109375" style="243" customWidth="1"/>
    <col min="10507" max="10507" width="4" style="243" bestFit="1" customWidth="1"/>
    <col min="10508" max="10508" width="1.85546875" style="243" customWidth="1"/>
    <col min="10509" max="10509" width="5.42578125" style="243" customWidth="1"/>
    <col min="10510" max="10510" width="0.7109375" style="243" customWidth="1"/>
    <col min="10511" max="10511" width="4" style="243" bestFit="1" customWidth="1"/>
    <col min="10512" max="10512" width="1.85546875" style="243" customWidth="1"/>
    <col min="10513" max="10513" width="5.7109375" style="243" customWidth="1"/>
    <col min="10514" max="10514" width="0.7109375" style="243" customWidth="1"/>
    <col min="10515" max="10515" width="2.7109375" style="243" customWidth="1"/>
    <col min="10516" max="10516" width="1.85546875" style="243" customWidth="1"/>
    <col min="10517" max="10517" width="6" style="243" customWidth="1"/>
    <col min="10518" max="10518" width="0.7109375" style="243" customWidth="1"/>
    <col min="10519" max="10519" width="3.28515625" style="243" customWidth="1"/>
    <col min="10520" max="10520" width="1.85546875" style="243" customWidth="1"/>
    <col min="10521" max="10521" width="5.28515625" style="243" customWidth="1"/>
    <col min="10522" max="10522" width="0.7109375" style="243" customWidth="1"/>
    <col min="10523" max="10523" width="2.85546875" style="243" customWidth="1"/>
    <col min="10524" max="10524" width="1.85546875" style="243" customWidth="1"/>
    <col min="10525" max="10525" width="6.140625" style="243" customWidth="1"/>
    <col min="10526" max="10526" width="0.7109375" style="243" customWidth="1"/>
    <col min="10527" max="10527" width="3.28515625" style="243" customWidth="1"/>
    <col min="10528" max="10528" width="1.85546875" style="243" customWidth="1"/>
    <col min="10529" max="10529" width="5.42578125" style="243" customWidth="1"/>
    <col min="10530" max="10530" width="0.7109375" style="243" customWidth="1"/>
    <col min="10531" max="10531" width="3.140625" style="243" customWidth="1"/>
    <col min="10532" max="10532" width="1.85546875" style="243" customWidth="1"/>
    <col min="10533" max="10533" width="6" style="243" customWidth="1"/>
    <col min="10534" max="10534" width="0.7109375" style="243" customWidth="1"/>
    <col min="10535" max="10535" width="3.42578125" style="243" customWidth="1"/>
    <col min="10536" max="10536" width="1.85546875" style="243" customWidth="1"/>
    <col min="10537" max="10537" width="5.5703125" style="243" customWidth="1"/>
    <col min="10538" max="10538" width="0.7109375" style="243" customWidth="1"/>
    <col min="10539" max="10539" width="3.7109375" style="243" customWidth="1"/>
    <col min="10540" max="10540" width="1.85546875" style="243" customWidth="1"/>
    <col min="10541" max="10541" width="5.28515625" style="243" customWidth="1"/>
    <col min="10542" max="10542" width="0.7109375" style="243" customWidth="1"/>
    <col min="10543" max="10543" width="3.7109375" style="243" customWidth="1"/>
    <col min="10544" max="10544" width="1.85546875" style="243" customWidth="1"/>
    <col min="10545" max="10545" width="7.140625" style="243" customWidth="1"/>
    <col min="10546" max="10546" width="5.5703125" style="243" customWidth="1"/>
    <col min="10547" max="10547" width="2" style="243" customWidth="1"/>
    <col min="10548" max="10548" width="11.7109375" style="243" customWidth="1"/>
    <col min="10549" max="10549" width="6.28515625" style="243" customWidth="1"/>
    <col min="10550" max="10550" width="11.5703125" style="243" customWidth="1"/>
    <col min="10551" max="10551" width="14.140625" style="243" bestFit="1" customWidth="1"/>
    <col min="10552" max="10552" width="10.7109375" style="243"/>
    <col min="10553" max="10553" width="15.28515625" style="243" customWidth="1"/>
    <col min="10554" max="10754" width="10.7109375" style="243"/>
    <col min="10755" max="10755" width="2.7109375" style="243" customWidth="1"/>
    <col min="10756" max="10756" width="1.85546875" style="243" customWidth="1"/>
    <col min="10757" max="10757" width="5.140625" style="243" customWidth="1"/>
    <col min="10758" max="10758" width="0.7109375" style="243" customWidth="1"/>
    <col min="10759" max="10759" width="4" style="243" bestFit="1" customWidth="1"/>
    <col min="10760" max="10760" width="1.7109375" style="243" customWidth="1"/>
    <col min="10761" max="10761" width="7" style="243" bestFit="1" customWidth="1"/>
    <col min="10762" max="10762" width="0.7109375" style="243" customWidth="1"/>
    <col min="10763" max="10763" width="4" style="243" bestFit="1" customWidth="1"/>
    <col min="10764" max="10764" width="1.85546875" style="243" customWidth="1"/>
    <col min="10765" max="10765" width="5.42578125" style="243" customWidth="1"/>
    <col min="10766" max="10766" width="0.7109375" style="243" customWidth="1"/>
    <col min="10767" max="10767" width="4" style="243" bestFit="1" customWidth="1"/>
    <col min="10768" max="10768" width="1.85546875" style="243" customWidth="1"/>
    <col min="10769" max="10769" width="5.7109375" style="243" customWidth="1"/>
    <col min="10770" max="10770" width="0.7109375" style="243" customWidth="1"/>
    <col min="10771" max="10771" width="2.7109375" style="243" customWidth="1"/>
    <col min="10772" max="10772" width="1.85546875" style="243" customWidth="1"/>
    <col min="10773" max="10773" width="6" style="243" customWidth="1"/>
    <col min="10774" max="10774" width="0.7109375" style="243" customWidth="1"/>
    <col min="10775" max="10775" width="3.28515625" style="243" customWidth="1"/>
    <col min="10776" max="10776" width="1.85546875" style="243" customWidth="1"/>
    <col min="10777" max="10777" width="5.28515625" style="243" customWidth="1"/>
    <col min="10778" max="10778" width="0.7109375" style="243" customWidth="1"/>
    <col min="10779" max="10779" width="2.85546875" style="243" customWidth="1"/>
    <col min="10780" max="10780" width="1.85546875" style="243" customWidth="1"/>
    <col min="10781" max="10781" width="6.140625" style="243" customWidth="1"/>
    <col min="10782" max="10782" width="0.7109375" style="243" customWidth="1"/>
    <col min="10783" max="10783" width="3.28515625" style="243" customWidth="1"/>
    <col min="10784" max="10784" width="1.85546875" style="243" customWidth="1"/>
    <col min="10785" max="10785" width="5.42578125" style="243" customWidth="1"/>
    <col min="10786" max="10786" width="0.7109375" style="243" customWidth="1"/>
    <col min="10787" max="10787" width="3.140625" style="243" customWidth="1"/>
    <col min="10788" max="10788" width="1.85546875" style="243" customWidth="1"/>
    <col min="10789" max="10789" width="6" style="243" customWidth="1"/>
    <col min="10790" max="10790" width="0.7109375" style="243" customWidth="1"/>
    <col min="10791" max="10791" width="3.42578125" style="243" customWidth="1"/>
    <col min="10792" max="10792" width="1.85546875" style="243" customWidth="1"/>
    <col min="10793" max="10793" width="5.5703125" style="243" customWidth="1"/>
    <col min="10794" max="10794" width="0.7109375" style="243" customWidth="1"/>
    <col min="10795" max="10795" width="3.7109375" style="243" customWidth="1"/>
    <col min="10796" max="10796" width="1.85546875" style="243" customWidth="1"/>
    <col min="10797" max="10797" width="5.28515625" style="243" customWidth="1"/>
    <col min="10798" max="10798" width="0.7109375" style="243" customWidth="1"/>
    <col min="10799" max="10799" width="3.7109375" style="243" customWidth="1"/>
    <col min="10800" max="10800" width="1.85546875" style="243" customWidth="1"/>
    <col min="10801" max="10801" width="7.140625" style="243" customWidth="1"/>
    <col min="10802" max="10802" width="5.5703125" style="243" customWidth="1"/>
    <col min="10803" max="10803" width="2" style="243" customWidth="1"/>
    <col min="10804" max="10804" width="11.7109375" style="243" customWidth="1"/>
    <col min="10805" max="10805" width="6.28515625" style="243" customWidth="1"/>
    <col min="10806" max="10806" width="11.5703125" style="243" customWidth="1"/>
    <col min="10807" max="10807" width="14.140625" style="243" bestFit="1" customWidth="1"/>
    <col min="10808" max="10808" width="10.7109375" style="243"/>
    <col min="10809" max="10809" width="15.28515625" style="243" customWidth="1"/>
    <col min="10810" max="11010" width="10.7109375" style="243"/>
    <col min="11011" max="11011" width="2.7109375" style="243" customWidth="1"/>
    <col min="11012" max="11012" width="1.85546875" style="243" customWidth="1"/>
    <col min="11013" max="11013" width="5.140625" style="243" customWidth="1"/>
    <col min="11014" max="11014" width="0.7109375" style="243" customWidth="1"/>
    <col min="11015" max="11015" width="4" style="243" bestFit="1" customWidth="1"/>
    <col min="11016" max="11016" width="1.7109375" style="243" customWidth="1"/>
    <col min="11017" max="11017" width="7" style="243" bestFit="1" customWidth="1"/>
    <col min="11018" max="11018" width="0.7109375" style="243" customWidth="1"/>
    <col min="11019" max="11019" width="4" style="243" bestFit="1" customWidth="1"/>
    <col min="11020" max="11020" width="1.85546875" style="243" customWidth="1"/>
    <col min="11021" max="11021" width="5.42578125" style="243" customWidth="1"/>
    <col min="11022" max="11022" width="0.7109375" style="243" customWidth="1"/>
    <col min="11023" max="11023" width="4" style="243" bestFit="1" customWidth="1"/>
    <col min="11024" max="11024" width="1.85546875" style="243" customWidth="1"/>
    <col min="11025" max="11025" width="5.7109375" style="243" customWidth="1"/>
    <col min="11026" max="11026" width="0.7109375" style="243" customWidth="1"/>
    <col min="11027" max="11027" width="2.7109375" style="243" customWidth="1"/>
    <col min="11028" max="11028" width="1.85546875" style="243" customWidth="1"/>
    <col min="11029" max="11029" width="6" style="243" customWidth="1"/>
    <col min="11030" max="11030" width="0.7109375" style="243" customWidth="1"/>
    <col min="11031" max="11031" width="3.28515625" style="243" customWidth="1"/>
    <col min="11032" max="11032" width="1.85546875" style="243" customWidth="1"/>
    <col min="11033" max="11033" width="5.28515625" style="243" customWidth="1"/>
    <col min="11034" max="11034" width="0.7109375" style="243" customWidth="1"/>
    <col min="11035" max="11035" width="2.85546875" style="243" customWidth="1"/>
    <col min="11036" max="11036" width="1.85546875" style="243" customWidth="1"/>
    <col min="11037" max="11037" width="6.140625" style="243" customWidth="1"/>
    <col min="11038" max="11038" width="0.7109375" style="243" customWidth="1"/>
    <col min="11039" max="11039" width="3.28515625" style="243" customWidth="1"/>
    <col min="11040" max="11040" width="1.85546875" style="243" customWidth="1"/>
    <col min="11041" max="11041" width="5.42578125" style="243" customWidth="1"/>
    <col min="11042" max="11042" width="0.7109375" style="243" customWidth="1"/>
    <col min="11043" max="11043" width="3.140625" style="243" customWidth="1"/>
    <col min="11044" max="11044" width="1.85546875" style="243" customWidth="1"/>
    <col min="11045" max="11045" width="6" style="243" customWidth="1"/>
    <col min="11046" max="11046" width="0.7109375" style="243" customWidth="1"/>
    <col min="11047" max="11047" width="3.42578125" style="243" customWidth="1"/>
    <col min="11048" max="11048" width="1.85546875" style="243" customWidth="1"/>
    <col min="11049" max="11049" width="5.5703125" style="243" customWidth="1"/>
    <col min="11050" max="11050" width="0.7109375" style="243" customWidth="1"/>
    <col min="11051" max="11051" width="3.7109375" style="243" customWidth="1"/>
    <col min="11052" max="11052" width="1.85546875" style="243" customWidth="1"/>
    <col min="11053" max="11053" width="5.28515625" style="243" customWidth="1"/>
    <col min="11054" max="11054" width="0.7109375" style="243" customWidth="1"/>
    <col min="11055" max="11055" width="3.7109375" style="243" customWidth="1"/>
    <col min="11056" max="11056" width="1.85546875" style="243" customWidth="1"/>
    <col min="11057" max="11057" width="7.140625" style="243" customWidth="1"/>
    <col min="11058" max="11058" width="5.5703125" style="243" customWidth="1"/>
    <col min="11059" max="11059" width="2" style="243" customWidth="1"/>
    <col min="11060" max="11060" width="11.7109375" style="243" customWidth="1"/>
    <col min="11061" max="11061" width="6.28515625" style="243" customWidth="1"/>
    <col min="11062" max="11062" width="11.5703125" style="243" customWidth="1"/>
    <col min="11063" max="11063" width="14.140625" style="243" bestFit="1" customWidth="1"/>
    <col min="11064" max="11064" width="10.7109375" style="243"/>
    <col min="11065" max="11065" width="15.28515625" style="243" customWidth="1"/>
    <col min="11066" max="11266" width="10.7109375" style="243"/>
    <col min="11267" max="11267" width="2.7109375" style="243" customWidth="1"/>
    <col min="11268" max="11268" width="1.85546875" style="243" customWidth="1"/>
    <col min="11269" max="11269" width="5.140625" style="243" customWidth="1"/>
    <col min="11270" max="11270" width="0.7109375" style="243" customWidth="1"/>
    <col min="11271" max="11271" width="4" style="243" bestFit="1" customWidth="1"/>
    <col min="11272" max="11272" width="1.7109375" style="243" customWidth="1"/>
    <col min="11273" max="11273" width="7" style="243" bestFit="1" customWidth="1"/>
    <col min="11274" max="11274" width="0.7109375" style="243" customWidth="1"/>
    <col min="11275" max="11275" width="4" style="243" bestFit="1" customWidth="1"/>
    <col min="11276" max="11276" width="1.85546875" style="243" customWidth="1"/>
    <col min="11277" max="11277" width="5.42578125" style="243" customWidth="1"/>
    <col min="11278" max="11278" width="0.7109375" style="243" customWidth="1"/>
    <col min="11279" max="11279" width="4" style="243" bestFit="1" customWidth="1"/>
    <col min="11280" max="11280" width="1.85546875" style="243" customWidth="1"/>
    <col min="11281" max="11281" width="5.7109375" style="243" customWidth="1"/>
    <col min="11282" max="11282" width="0.7109375" style="243" customWidth="1"/>
    <col min="11283" max="11283" width="2.7109375" style="243" customWidth="1"/>
    <col min="11284" max="11284" width="1.85546875" style="243" customWidth="1"/>
    <col min="11285" max="11285" width="6" style="243" customWidth="1"/>
    <col min="11286" max="11286" width="0.7109375" style="243" customWidth="1"/>
    <col min="11287" max="11287" width="3.28515625" style="243" customWidth="1"/>
    <col min="11288" max="11288" width="1.85546875" style="243" customWidth="1"/>
    <col min="11289" max="11289" width="5.28515625" style="243" customWidth="1"/>
    <col min="11290" max="11290" width="0.7109375" style="243" customWidth="1"/>
    <col min="11291" max="11291" width="2.85546875" style="243" customWidth="1"/>
    <col min="11292" max="11292" width="1.85546875" style="243" customWidth="1"/>
    <col min="11293" max="11293" width="6.140625" style="243" customWidth="1"/>
    <col min="11294" max="11294" width="0.7109375" style="243" customWidth="1"/>
    <col min="11295" max="11295" width="3.28515625" style="243" customWidth="1"/>
    <col min="11296" max="11296" width="1.85546875" style="243" customWidth="1"/>
    <col min="11297" max="11297" width="5.42578125" style="243" customWidth="1"/>
    <col min="11298" max="11298" width="0.7109375" style="243" customWidth="1"/>
    <col min="11299" max="11299" width="3.140625" style="243" customWidth="1"/>
    <col min="11300" max="11300" width="1.85546875" style="243" customWidth="1"/>
    <col min="11301" max="11301" width="6" style="243" customWidth="1"/>
    <col min="11302" max="11302" width="0.7109375" style="243" customWidth="1"/>
    <col min="11303" max="11303" width="3.42578125" style="243" customWidth="1"/>
    <col min="11304" max="11304" width="1.85546875" style="243" customWidth="1"/>
    <col min="11305" max="11305" width="5.5703125" style="243" customWidth="1"/>
    <col min="11306" max="11306" width="0.7109375" style="243" customWidth="1"/>
    <col min="11307" max="11307" width="3.7109375" style="243" customWidth="1"/>
    <col min="11308" max="11308" width="1.85546875" style="243" customWidth="1"/>
    <col min="11309" max="11309" width="5.28515625" style="243" customWidth="1"/>
    <col min="11310" max="11310" width="0.7109375" style="243" customWidth="1"/>
    <col min="11311" max="11311" width="3.7109375" style="243" customWidth="1"/>
    <col min="11312" max="11312" width="1.85546875" style="243" customWidth="1"/>
    <col min="11313" max="11313" width="7.140625" style="243" customWidth="1"/>
    <col min="11314" max="11314" width="5.5703125" style="243" customWidth="1"/>
    <col min="11315" max="11315" width="2" style="243" customWidth="1"/>
    <col min="11316" max="11316" width="11.7109375" style="243" customWidth="1"/>
    <col min="11317" max="11317" width="6.28515625" style="243" customWidth="1"/>
    <col min="11318" max="11318" width="11.5703125" style="243" customWidth="1"/>
    <col min="11319" max="11319" width="14.140625" style="243" bestFit="1" customWidth="1"/>
    <col min="11320" max="11320" width="10.7109375" style="243"/>
    <col min="11321" max="11321" width="15.28515625" style="243" customWidth="1"/>
    <col min="11322" max="11522" width="10.7109375" style="243"/>
    <col min="11523" max="11523" width="2.7109375" style="243" customWidth="1"/>
    <col min="11524" max="11524" width="1.85546875" style="243" customWidth="1"/>
    <col min="11525" max="11525" width="5.140625" style="243" customWidth="1"/>
    <col min="11526" max="11526" width="0.7109375" style="243" customWidth="1"/>
    <col min="11527" max="11527" width="4" style="243" bestFit="1" customWidth="1"/>
    <col min="11528" max="11528" width="1.7109375" style="243" customWidth="1"/>
    <col min="11529" max="11529" width="7" style="243" bestFit="1" customWidth="1"/>
    <col min="11530" max="11530" width="0.7109375" style="243" customWidth="1"/>
    <col min="11531" max="11531" width="4" style="243" bestFit="1" customWidth="1"/>
    <col min="11532" max="11532" width="1.85546875" style="243" customWidth="1"/>
    <col min="11533" max="11533" width="5.42578125" style="243" customWidth="1"/>
    <col min="11534" max="11534" width="0.7109375" style="243" customWidth="1"/>
    <col min="11535" max="11535" width="4" style="243" bestFit="1" customWidth="1"/>
    <col min="11536" max="11536" width="1.85546875" style="243" customWidth="1"/>
    <col min="11537" max="11537" width="5.7109375" style="243" customWidth="1"/>
    <col min="11538" max="11538" width="0.7109375" style="243" customWidth="1"/>
    <col min="11539" max="11539" width="2.7109375" style="243" customWidth="1"/>
    <col min="11540" max="11540" width="1.85546875" style="243" customWidth="1"/>
    <col min="11541" max="11541" width="6" style="243" customWidth="1"/>
    <col min="11542" max="11542" width="0.7109375" style="243" customWidth="1"/>
    <col min="11543" max="11543" width="3.28515625" style="243" customWidth="1"/>
    <col min="11544" max="11544" width="1.85546875" style="243" customWidth="1"/>
    <col min="11545" max="11545" width="5.28515625" style="243" customWidth="1"/>
    <col min="11546" max="11546" width="0.7109375" style="243" customWidth="1"/>
    <col min="11547" max="11547" width="2.85546875" style="243" customWidth="1"/>
    <col min="11548" max="11548" width="1.85546875" style="243" customWidth="1"/>
    <col min="11549" max="11549" width="6.140625" style="243" customWidth="1"/>
    <col min="11550" max="11550" width="0.7109375" style="243" customWidth="1"/>
    <col min="11551" max="11551" width="3.28515625" style="243" customWidth="1"/>
    <col min="11552" max="11552" width="1.85546875" style="243" customWidth="1"/>
    <col min="11553" max="11553" width="5.42578125" style="243" customWidth="1"/>
    <col min="11554" max="11554" width="0.7109375" style="243" customWidth="1"/>
    <col min="11555" max="11555" width="3.140625" style="243" customWidth="1"/>
    <col min="11556" max="11556" width="1.85546875" style="243" customWidth="1"/>
    <col min="11557" max="11557" width="6" style="243" customWidth="1"/>
    <col min="11558" max="11558" width="0.7109375" style="243" customWidth="1"/>
    <col min="11559" max="11559" width="3.42578125" style="243" customWidth="1"/>
    <col min="11560" max="11560" width="1.85546875" style="243" customWidth="1"/>
    <col min="11561" max="11561" width="5.5703125" style="243" customWidth="1"/>
    <col min="11562" max="11562" width="0.7109375" style="243" customWidth="1"/>
    <col min="11563" max="11563" width="3.7109375" style="243" customWidth="1"/>
    <col min="11564" max="11564" width="1.85546875" style="243" customWidth="1"/>
    <col min="11565" max="11565" width="5.28515625" style="243" customWidth="1"/>
    <col min="11566" max="11566" width="0.7109375" style="243" customWidth="1"/>
    <col min="11567" max="11567" width="3.7109375" style="243" customWidth="1"/>
    <col min="11568" max="11568" width="1.85546875" style="243" customWidth="1"/>
    <col min="11569" max="11569" width="7.140625" style="243" customWidth="1"/>
    <col min="11570" max="11570" width="5.5703125" style="243" customWidth="1"/>
    <col min="11571" max="11571" width="2" style="243" customWidth="1"/>
    <col min="11572" max="11572" width="11.7109375" style="243" customWidth="1"/>
    <col min="11573" max="11573" width="6.28515625" style="243" customWidth="1"/>
    <col min="11574" max="11574" width="11.5703125" style="243" customWidth="1"/>
    <col min="11575" max="11575" width="14.140625" style="243" bestFit="1" customWidth="1"/>
    <col min="11576" max="11576" width="10.7109375" style="243"/>
    <col min="11577" max="11577" width="15.28515625" style="243" customWidth="1"/>
    <col min="11578" max="11778" width="10.7109375" style="243"/>
    <col min="11779" max="11779" width="2.7109375" style="243" customWidth="1"/>
    <col min="11780" max="11780" width="1.85546875" style="243" customWidth="1"/>
    <col min="11781" max="11781" width="5.140625" style="243" customWidth="1"/>
    <col min="11782" max="11782" width="0.7109375" style="243" customWidth="1"/>
    <col min="11783" max="11783" width="4" style="243" bestFit="1" customWidth="1"/>
    <col min="11784" max="11784" width="1.7109375" style="243" customWidth="1"/>
    <col min="11785" max="11785" width="7" style="243" bestFit="1" customWidth="1"/>
    <col min="11786" max="11786" width="0.7109375" style="243" customWidth="1"/>
    <col min="11787" max="11787" width="4" style="243" bestFit="1" customWidth="1"/>
    <col min="11788" max="11788" width="1.85546875" style="243" customWidth="1"/>
    <col min="11789" max="11789" width="5.42578125" style="243" customWidth="1"/>
    <col min="11790" max="11790" width="0.7109375" style="243" customWidth="1"/>
    <col min="11791" max="11791" width="4" style="243" bestFit="1" customWidth="1"/>
    <col min="11792" max="11792" width="1.85546875" style="243" customWidth="1"/>
    <col min="11793" max="11793" width="5.7109375" style="243" customWidth="1"/>
    <col min="11794" max="11794" width="0.7109375" style="243" customWidth="1"/>
    <col min="11795" max="11795" width="2.7109375" style="243" customWidth="1"/>
    <col min="11796" max="11796" width="1.85546875" style="243" customWidth="1"/>
    <col min="11797" max="11797" width="6" style="243" customWidth="1"/>
    <col min="11798" max="11798" width="0.7109375" style="243" customWidth="1"/>
    <col min="11799" max="11799" width="3.28515625" style="243" customWidth="1"/>
    <col min="11800" max="11800" width="1.85546875" style="243" customWidth="1"/>
    <col min="11801" max="11801" width="5.28515625" style="243" customWidth="1"/>
    <col min="11802" max="11802" width="0.7109375" style="243" customWidth="1"/>
    <col min="11803" max="11803" width="2.85546875" style="243" customWidth="1"/>
    <col min="11804" max="11804" width="1.85546875" style="243" customWidth="1"/>
    <col min="11805" max="11805" width="6.140625" style="243" customWidth="1"/>
    <col min="11806" max="11806" width="0.7109375" style="243" customWidth="1"/>
    <col min="11807" max="11807" width="3.28515625" style="243" customWidth="1"/>
    <col min="11808" max="11808" width="1.85546875" style="243" customWidth="1"/>
    <col min="11809" max="11809" width="5.42578125" style="243" customWidth="1"/>
    <col min="11810" max="11810" width="0.7109375" style="243" customWidth="1"/>
    <col min="11811" max="11811" width="3.140625" style="243" customWidth="1"/>
    <col min="11812" max="11812" width="1.85546875" style="243" customWidth="1"/>
    <col min="11813" max="11813" width="6" style="243" customWidth="1"/>
    <col min="11814" max="11814" width="0.7109375" style="243" customWidth="1"/>
    <col min="11815" max="11815" width="3.42578125" style="243" customWidth="1"/>
    <col min="11816" max="11816" width="1.85546875" style="243" customWidth="1"/>
    <col min="11817" max="11817" width="5.5703125" style="243" customWidth="1"/>
    <col min="11818" max="11818" width="0.7109375" style="243" customWidth="1"/>
    <col min="11819" max="11819" width="3.7109375" style="243" customWidth="1"/>
    <col min="11820" max="11820" width="1.85546875" style="243" customWidth="1"/>
    <col min="11821" max="11821" width="5.28515625" style="243" customWidth="1"/>
    <col min="11822" max="11822" width="0.7109375" style="243" customWidth="1"/>
    <col min="11823" max="11823" width="3.7109375" style="243" customWidth="1"/>
    <col min="11824" max="11824" width="1.85546875" style="243" customWidth="1"/>
    <col min="11825" max="11825" width="7.140625" style="243" customWidth="1"/>
    <col min="11826" max="11826" width="5.5703125" style="243" customWidth="1"/>
    <col min="11827" max="11827" width="2" style="243" customWidth="1"/>
    <col min="11828" max="11828" width="11.7109375" style="243" customWidth="1"/>
    <col min="11829" max="11829" width="6.28515625" style="243" customWidth="1"/>
    <col min="11830" max="11830" width="11.5703125" style="243" customWidth="1"/>
    <col min="11831" max="11831" width="14.140625" style="243" bestFit="1" customWidth="1"/>
    <col min="11832" max="11832" width="10.7109375" style="243"/>
    <col min="11833" max="11833" width="15.28515625" style="243" customWidth="1"/>
    <col min="11834" max="12034" width="10.7109375" style="243"/>
    <col min="12035" max="12035" width="2.7109375" style="243" customWidth="1"/>
    <col min="12036" max="12036" width="1.85546875" style="243" customWidth="1"/>
    <col min="12037" max="12037" width="5.140625" style="243" customWidth="1"/>
    <col min="12038" max="12038" width="0.7109375" style="243" customWidth="1"/>
    <col min="12039" max="12039" width="4" style="243" bestFit="1" customWidth="1"/>
    <col min="12040" max="12040" width="1.7109375" style="243" customWidth="1"/>
    <col min="12041" max="12041" width="7" style="243" bestFit="1" customWidth="1"/>
    <col min="12042" max="12042" width="0.7109375" style="243" customWidth="1"/>
    <col min="12043" max="12043" width="4" style="243" bestFit="1" customWidth="1"/>
    <col min="12044" max="12044" width="1.85546875" style="243" customWidth="1"/>
    <col min="12045" max="12045" width="5.42578125" style="243" customWidth="1"/>
    <col min="12046" max="12046" width="0.7109375" style="243" customWidth="1"/>
    <col min="12047" max="12047" width="4" style="243" bestFit="1" customWidth="1"/>
    <col min="12048" max="12048" width="1.85546875" style="243" customWidth="1"/>
    <col min="12049" max="12049" width="5.7109375" style="243" customWidth="1"/>
    <col min="12050" max="12050" width="0.7109375" style="243" customWidth="1"/>
    <col min="12051" max="12051" width="2.7109375" style="243" customWidth="1"/>
    <col min="12052" max="12052" width="1.85546875" style="243" customWidth="1"/>
    <col min="12053" max="12053" width="6" style="243" customWidth="1"/>
    <col min="12054" max="12054" width="0.7109375" style="243" customWidth="1"/>
    <col min="12055" max="12055" width="3.28515625" style="243" customWidth="1"/>
    <col min="12056" max="12056" width="1.85546875" style="243" customWidth="1"/>
    <col min="12057" max="12057" width="5.28515625" style="243" customWidth="1"/>
    <col min="12058" max="12058" width="0.7109375" style="243" customWidth="1"/>
    <col min="12059" max="12059" width="2.85546875" style="243" customWidth="1"/>
    <col min="12060" max="12060" width="1.85546875" style="243" customWidth="1"/>
    <col min="12061" max="12061" width="6.140625" style="243" customWidth="1"/>
    <col min="12062" max="12062" width="0.7109375" style="243" customWidth="1"/>
    <col min="12063" max="12063" width="3.28515625" style="243" customWidth="1"/>
    <col min="12064" max="12064" width="1.85546875" style="243" customWidth="1"/>
    <col min="12065" max="12065" width="5.42578125" style="243" customWidth="1"/>
    <col min="12066" max="12066" width="0.7109375" style="243" customWidth="1"/>
    <col min="12067" max="12067" width="3.140625" style="243" customWidth="1"/>
    <col min="12068" max="12068" width="1.85546875" style="243" customWidth="1"/>
    <col min="12069" max="12069" width="6" style="243" customWidth="1"/>
    <col min="12070" max="12070" width="0.7109375" style="243" customWidth="1"/>
    <col min="12071" max="12071" width="3.42578125" style="243" customWidth="1"/>
    <col min="12072" max="12072" width="1.85546875" style="243" customWidth="1"/>
    <col min="12073" max="12073" width="5.5703125" style="243" customWidth="1"/>
    <col min="12074" max="12074" width="0.7109375" style="243" customWidth="1"/>
    <col min="12075" max="12075" width="3.7109375" style="243" customWidth="1"/>
    <col min="12076" max="12076" width="1.85546875" style="243" customWidth="1"/>
    <col min="12077" max="12077" width="5.28515625" style="243" customWidth="1"/>
    <col min="12078" max="12078" width="0.7109375" style="243" customWidth="1"/>
    <col min="12079" max="12079" width="3.7109375" style="243" customWidth="1"/>
    <col min="12080" max="12080" width="1.85546875" style="243" customWidth="1"/>
    <col min="12081" max="12081" width="7.140625" style="243" customWidth="1"/>
    <col min="12082" max="12082" width="5.5703125" style="243" customWidth="1"/>
    <col min="12083" max="12083" width="2" style="243" customWidth="1"/>
    <col min="12084" max="12084" width="11.7109375" style="243" customWidth="1"/>
    <col min="12085" max="12085" width="6.28515625" style="243" customWidth="1"/>
    <col min="12086" max="12086" width="11.5703125" style="243" customWidth="1"/>
    <col min="12087" max="12087" width="14.140625" style="243" bestFit="1" customWidth="1"/>
    <col min="12088" max="12088" width="10.7109375" style="243"/>
    <col min="12089" max="12089" width="15.28515625" style="243" customWidth="1"/>
    <col min="12090" max="12290" width="10.7109375" style="243"/>
    <col min="12291" max="12291" width="2.7109375" style="243" customWidth="1"/>
    <col min="12292" max="12292" width="1.85546875" style="243" customWidth="1"/>
    <col min="12293" max="12293" width="5.140625" style="243" customWidth="1"/>
    <col min="12294" max="12294" width="0.7109375" style="243" customWidth="1"/>
    <col min="12295" max="12295" width="4" style="243" bestFit="1" customWidth="1"/>
    <col min="12296" max="12296" width="1.7109375" style="243" customWidth="1"/>
    <col min="12297" max="12297" width="7" style="243" bestFit="1" customWidth="1"/>
    <col min="12298" max="12298" width="0.7109375" style="243" customWidth="1"/>
    <col min="12299" max="12299" width="4" style="243" bestFit="1" customWidth="1"/>
    <col min="12300" max="12300" width="1.85546875" style="243" customWidth="1"/>
    <col min="12301" max="12301" width="5.42578125" style="243" customWidth="1"/>
    <col min="12302" max="12302" width="0.7109375" style="243" customWidth="1"/>
    <col min="12303" max="12303" width="4" style="243" bestFit="1" customWidth="1"/>
    <col min="12304" max="12304" width="1.85546875" style="243" customWidth="1"/>
    <col min="12305" max="12305" width="5.7109375" style="243" customWidth="1"/>
    <col min="12306" max="12306" width="0.7109375" style="243" customWidth="1"/>
    <col min="12307" max="12307" width="2.7109375" style="243" customWidth="1"/>
    <col min="12308" max="12308" width="1.85546875" style="243" customWidth="1"/>
    <col min="12309" max="12309" width="6" style="243" customWidth="1"/>
    <col min="12310" max="12310" width="0.7109375" style="243" customWidth="1"/>
    <col min="12311" max="12311" width="3.28515625" style="243" customWidth="1"/>
    <col min="12312" max="12312" width="1.85546875" style="243" customWidth="1"/>
    <col min="12313" max="12313" width="5.28515625" style="243" customWidth="1"/>
    <col min="12314" max="12314" width="0.7109375" style="243" customWidth="1"/>
    <col min="12315" max="12315" width="2.85546875" style="243" customWidth="1"/>
    <col min="12316" max="12316" width="1.85546875" style="243" customWidth="1"/>
    <col min="12317" max="12317" width="6.140625" style="243" customWidth="1"/>
    <col min="12318" max="12318" width="0.7109375" style="243" customWidth="1"/>
    <col min="12319" max="12319" width="3.28515625" style="243" customWidth="1"/>
    <col min="12320" max="12320" width="1.85546875" style="243" customWidth="1"/>
    <col min="12321" max="12321" width="5.42578125" style="243" customWidth="1"/>
    <col min="12322" max="12322" width="0.7109375" style="243" customWidth="1"/>
    <col min="12323" max="12323" width="3.140625" style="243" customWidth="1"/>
    <col min="12324" max="12324" width="1.85546875" style="243" customWidth="1"/>
    <col min="12325" max="12325" width="6" style="243" customWidth="1"/>
    <col min="12326" max="12326" width="0.7109375" style="243" customWidth="1"/>
    <col min="12327" max="12327" width="3.42578125" style="243" customWidth="1"/>
    <col min="12328" max="12328" width="1.85546875" style="243" customWidth="1"/>
    <col min="12329" max="12329" width="5.5703125" style="243" customWidth="1"/>
    <col min="12330" max="12330" width="0.7109375" style="243" customWidth="1"/>
    <col min="12331" max="12331" width="3.7109375" style="243" customWidth="1"/>
    <col min="12332" max="12332" width="1.85546875" style="243" customWidth="1"/>
    <col min="12333" max="12333" width="5.28515625" style="243" customWidth="1"/>
    <col min="12334" max="12334" width="0.7109375" style="243" customWidth="1"/>
    <col min="12335" max="12335" width="3.7109375" style="243" customWidth="1"/>
    <col min="12336" max="12336" width="1.85546875" style="243" customWidth="1"/>
    <col min="12337" max="12337" width="7.140625" style="243" customWidth="1"/>
    <col min="12338" max="12338" width="5.5703125" style="243" customWidth="1"/>
    <col min="12339" max="12339" width="2" style="243" customWidth="1"/>
    <col min="12340" max="12340" width="11.7109375" style="243" customWidth="1"/>
    <col min="12341" max="12341" width="6.28515625" style="243" customWidth="1"/>
    <col min="12342" max="12342" width="11.5703125" style="243" customWidth="1"/>
    <col min="12343" max="12343" width="14.140625" style="243" bestFit="1" customWidth="1"/>
    <col min="12344" max="12344" width="10.7109375" style="243"/>
    <col min="12345" max="12345" width="15.28515625" style="243" customWidth="1"/>
    <col min="12346" max="12546" width="10.7109375" style="243"/>
    <col min="12547" max="12547" width="2.7109375" style="243" customWidth="1"/>
    <col min="12548" max="12548" width="1.85546875" style="243" customWidth="1"/>
    <col min="12549" max="12549" width="5.140625" style="243" customWidth="1"/>
    <col min="12550" max="12550" width="0.7109375" style="243" customWidth="1"/>
    <col min="12551" max="12551" width="4" style="243" bestFit="1" customWidth="1"/>
    <col min="12552" max="12552" width="1.7109375" style="243" customWidth="1"/>
    <col min="12553" max="12553" width="7" style="243" bestFit="1" customWidth="1"/>
    <col min="12554" max="12554" width="0.7109375" style="243" customWidth="1"/>
    <col min="12555" max="12555" width="4" style="243" bestFit="1" customWidth="1"/>
    <col min="12556" max="12556" width="1.85546875" style="243" customWidth="1"/>
    <col min="12557" max="12557" width="5.42578125" style="243" customWidth="1"/>
    <col min="12558" max="12558" width="0.7109375" style="243" customWidth="1"/>
    <col min="12559" max="12559" width="4" style="243" bestFit="1" customWidth="1"/>
    <col min="12560" max="12560" width="1.85546875" style="243" customWidth="1"/>
    <col min="12561" max="12561" width="5.7109375" style="243" customWidth="1"/>
    <col min="12562" max="12562" width="0.7109375" style="243" customWidth="1"/>
    <col min="12563" max="12563" width="2.7109375" style="243" customWidth="1"/>
    <col min="12564" max="12564" width="1.85546875" style="243" customWidth="1"/>
    <col min="12565" max="12565" width="6" style="243" customWidth="1"/>
    <col min="12566" max="12566" width="0.7109375" style="243" customWidth="1"/>
    <col min="12567" max="12567" width="3.28515625" style="243" customWidth="1"/>
    <col min="12568" max="12568" width="1.85546875" style="243" customWidth="1"/>
    <col min="12569" max="12569" width="5.28515625" style="243" customWidth="1"/>
    <col min="12570" max="12570" width="0.7109375" style="243" customWidth="1"/>
    <col min="12571" max="12571" width="2.85546875" style="243" customWidth="1"/>
    <col min="12572" max="12572" width="1.85546875" style="243" customWidth="1"/>
    <col min="12573" max="12573" width="6.140625" style="243" customWidth="1"/>
    <col min="12574" max="12574" width="0.7109375" style="243" customWidth="1"/>
    <col min="12575" max="12575" width="3.28515625" style="243" customWidth="1"/>
    <col min="12576" max="12576" width="1.85546875" style="243" customWidth="1"/>
    <col min="12577" max="12577" width="5.42578125" style="243" customWidth="1"/>
    <col min="12578" max="12578" width="0.7109375" style="243" customWidth="1"/>
    <col min="12579" max="12579" width="3.140625" style="243" customWidth="1"/>
    <col min="12580" max="12580" width="1.85546875" style="243" customWidth="1"/>
    <col min="12581" max="12581" width="6" style="243" customWidth="1"/>
    <col min="12582" max="12582" width="0.7109375" style="243" customWidth="1"/>
    <col min="12583" max="12583" width="3.42578125" style="243" customWidth="1"/>
    <col min="12584" max="12584" width="1.85546875" style="243" customWidth="1"/>
    <col min="12585" max="12585" width="5.5703125" style="243" customWidth="1"/>
    <col min="12586" max="12586" width="0.7109375" style="243" customWidth="1"/>
    <col min="12587" max="12587" width="3.7109375" style="243" customWidth="1"/>
    <col min="12588" max="12588" width="1.85546875" style="243" customWidth="1"/>
    <col min="12589" max="12589" width="5.28515625" style="243" customWidth="1"/>
    <col min="12590" max="12590" width="0.7109375" style="243" customWidth="1"/>
    <col min="12591" max="12591" width="3.7109375" style="243" customWidth="1"/>
    <col min="12592" max="12592" width="1.85546875" style="243" customWidth="1"/>
    <col min="12593" max="12593" width="7.140625" style="243" customWidth="1"/>
    <col min="12594" max="12594" width="5.5703125" style="243" customWidth="1"/>
    <col min="12595" max="12595" width="2" style="243" customWidth="1"/>
    <col min="12596" max="12596" width="11.7109375" style="243" customWidth="1"/>
    <col min="12597" max="12597" width="6.28515625" style="243" customWidth="1"/>
    <col min="12598" max="12598" width="11.5703125" style="243" customWidth="1"/>
    <col min="12599" max="12599" width="14.140625" style="243" bestFit="1" customWidth="1"/>
    <col min="12600" max="12600" width="10.7109375" style="243"/>
    <col min="12601" max="12601" width="15.28515625" style="243" customWidth="1"/>
    <col min="12602" max="12802" width="10.7109375" style="243"/>
    <col min="12803" max="12803" width="2.7109375" style="243" customWidth="1"/>
    <col min="12804" max="12804" width="1.85546875" style="243" customWidth="1"/>
    <col min="12805" max="12805" width="5.140625" style="243" customWidth="1"/>
    <col min="12806" max="12806" width="0.7109375" style="243" customWidth="1"/>
    <col min="12807" max="12807" width="4" style="243" bestFit="1" customWidth="1"/>
    <col min="12808" max="12808" width="1.7109375" style="243" customWidth="1"/>
    <col min="12809" max="12809" width="7" style="243" bestFit="1" customWidth="1"/>
    <col min="12810" max="12810" width="0.7109375" style="243" customWidth="1"/>
    <col min="12811" max="12811" width="4" style="243" bestFit="1" customWidth="1"/>
    <col min="12812" max="12812" width="1.85546875" style="243" customWidth="1"/>
    <col min="12813" max="12813" width="5.42578125" style="243" customWidth="1"/>
    <col min="12814" max="12814" width="0.7109375" style="243" customWidth="1"/>
    <col min="12815" max="12815" width="4" style="243" bestFit="1" customWidth="1"/>
    <col min="12816" max="12816" width="1.85546875" style="243" customWidth="1"/>
    <col min="12817" max="12817" width="5.7109375" style="243" customWidth="1"/>
    <col min="12818" max="12818" width="0.7109375" style="243" customWidth="1"/>
    <col min="12819" max="12819" width="2.7109375" style="243" customWidth="1"/>
    <col min="12820" max="12820" width="1.85546875" style="243" customWidth="1"/>
    <col min="12821" max="12821" width="6" style="243" customWidth="1"/>
    <col min="12822" max="12822" width="0.7109375" style="243" customWidth="1"/>
    <col min="12823" max="12823" width="3.28515625" style="243" customWidth="1"/>
    <col min="12824" max="12824" width="1.85546875" style="243" customWidth="1"/>
    <col min="12825" max="12825" width="5.28515625" style="243" customWidth="1"/>
    <col min="12826" max="12826" width="0.7109375" style="243" customWidth="1"/>
    <col min="12827" max="12827" width="2.85546875" style="243" customWidth="1"/>
    <col min="12828" max="12828" width="1.85546875" style="243" customWidth="1"/>
    <col min="12829" max="12829" width="6.140625" style="243" customWidth="1"/>
    <col min="12830" max="12830" width="0.7109375" style="243" customWidth="1"/>
    <col min="12831" max="12831" width="3.28515625" style="243" customWidth="1"/>
    <col min="12832" max="12832" width="1.85546875" style="243" customWidth="1"/>
    <col min="12833" max="12833" width="5.42578125" style="243" customWidth="1"/>
    <col min="12834" max="12834" width="0.7109375" style="243" customWidth="1"/>
    <col min="12835" max="12835" width="3.140625" style="243" customWidth="1"/>
    <col min="12836" max="12836" width="1.85546875" style="243" customWidth="1"/>
    <col min="12837" max="12837" width="6" style="243" customWidth="1"/>
    <col min="12838" max="12838" width="0.7109375" style="243" customWidth="1"/>
    <col min="12839" max="12839" width="3.42578125" style="243" customWidth="1"/>
    <col min="12840" max="12840" width="1.85546875" style="243" customWidth="1"/>
    <col min="12841" max="12841" width="5.5703125" style="243" customWidth="1"/>
    <col min="12842" max="12842" width="0.7109375" style="243" customWidth="1"/>
    <col min="12843" max="12843" width="3.7109375" style="243" customWidth="1"/>
    <col min="12844" max="12844" width="1.85546875" style="243" customWidth="1"/>
    <col min="12845" max="12845" width="5.28515625" style="243" customWidth="1"/>
    <col min="12846" max="12846" width="0.7109375" style="243" customWidth="1"/>
    <col min="12847" max="12847" width="3.7109375" style="243" customWidth="1"/>
    <col min="12848" max="12848" width="1.85546875" style="243" customWidth="1"/>
    <col min="12849" max="12849" width="7.140625" style="243" customWidth="1"/>
    <col min="12850" max="12850" width="5.5703125" style="243" customWidth="1"/>
    <col min="12851" max="12851" width="2" style="243" customWidth="1"/>
    <col min="12852" max="12852" width="11.7109375" style="243" customWidth="1"/>
    <col min="12853" max="12853" width="6.28515625" style="243" customWidth="1"/>
    <col min="12854" max="12854" width="11.5703125" style="243" customWidth="1"/>
    <col min="12855" max="12855" width="14.140625" style="243" bestFit="1" customWidth="1"/>
    <col min="12856" max="12856" width="10.7109375" style="243"/>
    <col min="12857" max="12857" width="15.28515625" style="243" customWidth="1"/>
    <col min="12858" max="13058" width="10.7109375" style="243"/>
    <col min="13059" max="13059" width="2.7109375" style="243" customWidth="1"/>
    <col min="13060" max="13060" width="1.85546875" style="243" customWidth="1"/>
    <col min="13061" max="13061" width="5.140625" style="243" customWidth="1"/>
    <col min="13062" max="13062" width="0.7109375" style="243" customWidth="1"/>
    <col min="13063" max="13063" width="4" style="243" bestFit="1" customWidth="1"/>
    <col min="13064" max="13064" width="1.7109375" style="243" customWidth="1"/>
    <col min="13065" max="13065" width="7" style="243" bestFit="1" customWidth="1"/>
    <col min="13066" max="13066" width="0.7109375" style="243" customWidth="1"/>
    <col min="13067" max="13067" width="4" style="243" bestFit="1" customWidth="1"/>
    <col min="13068" max="13068" width="1.85546875" style="243" customWidth="1"/>
    <col min="13069" max="13069" width="5.42578125" style="243" customWidth="1"/>
    <col min="13070" max="13070" width="0.7109375" style="243" customWidth="1"/>
    <col min="13071" max="13071" width="4" style="243" bestFit="1" customWidth="1"/>
    <col min="13072" max="13072" width="1.85546875" style="243" customWidth="1"/>
    <col min="13073" max="13073" width="5.7109375" style="243" customWidth="1"/>
    <col min="13074" max="13074" width="0.7109375" style="243" customWidth="1"/>
    <col min="13075" max="13075" width="2.7109375" style="243" customWidth="1"/>
    <col min="13076" max="13076" width="1.85546875" style="243" customWidth="1"/>
    <col min="13077" max="13077" width="6" style="243" customWidth="1"/>
    <col min="13078" max="13078" width="0.7109375" style="243" customWidth="1"/>
    <col min="13079" max="13079" width="3.28515625" style="243" customWidth="1"/>
    <col min="13080" max="13080" width="1.85546875" style="243" customWidth="1"/>
    <col min="13081" max="13081" width="5.28515625" style="243" customWidth="1"/>
    <col min="13082" max="13082" width="0.7109375" style="243" customWidth="1"/>
    <col min="13083" max="13083" width="2.85546875" style="243" customWidth="1"/>
    <col min="13084" max="13084" width="1.85546875" style="243" customWidth="1"/>
    <col min="13085" max="13085" width="6.140625" style="243" customWidth="1"/>
    <col min="13086" max="13086" width="0.7109375" style="243" customWidth="1"/>
    <col min="13087" max="13087" width="3.28515625" style="243" customWidth="1"/>
    <col min="13088" max="13088" width="1.85546875" style="243" customWidth="1"/>
    <col min="13089" max="13089" width="5.42578125" style="243" customWidth="1"/>
    <col min="13090" max="13090" width="0.7109375" style="243" customWidth="1"/>
    <col min="13091" max="13091" width="3.140625" style="243" customWidth="1"/>
    <col min="13092" max="13092" width="1.85546875" style="243" customWidth="1"/>
    <col min="13093" max="13093" width="6" style="243" customWidth="1"/>
    <col min="13094" max="13094" width="0.7109375" style="243" customWidth="1"/>
    <col min="13095" max="13095" width="3.42578125" style="243" customWidth="1"/>
    <col min="13096" max="13096" width="1.85546875" style="243" customWidth="1"/>
    <col min="13097" max="13097" width="5.5703125" style="243" customWidth="1"/>
    <col min="13098" max="13098" width="0.7109375" style="243" customWidth="1"/>
    <col min="13099" max="13099" width="3.7109375" style="243" customWidth="1"/>
    <col min="13100" max="13100" width="1.85546875" style="243" customWidth="1"/>
    <col min="13101" max="13101" width="5.28515625" style="243" customWidth="1"/>
    <col min="13102" max="13102" width="0.7109375" style="243" customWidth="1"/>
    <col min="13103" max="13103" width="3.7109375" style="243" customWidth="1"/>
    <col min="13104" max="13104" width="1.85546875" style="243" customWidth="1"/>
    <col min="13105" max="13105" width="7.140625" style="243" customWidth="1"/>
    <col min="13106" max="13106" width="5.5703125" style="243" customWidth="1"/>
    <col min="13107" max="13107" width="2" style="243" customWidth="1"/>
    <col min="13108" max="13108" width="11.7109375" style="243" customWidth="1"/>
    <col min="13109" max="13109" width="6.28515625" style="243" customWidth="1"/>
    <col min="13110" max="13110" width="11.5703125" style="243" customWidth="1"/>
    <col min="13111" max="13111" width="14.140625" style="243" bestFit="1" customWidth="1"/>
    <col min="13112" max="13112" width="10.7109375" style="243"/>
    <col min="13113" max="13113" width="15.28515625" style="243" customWidth="1"/>
    <col min="13114" max="13314" width="10.7109375" style="243"/>
    <col min="13315" max="13315" width="2.7109375" style="243" customWidth="1"/>
    <col min="13316" max="13316" width="1.85546875" style="243" customWidth="1"/>
    <col min="13317" max="13317" width="5.140625" style="243" customWidth="1"/>
    <col min="13318" max="13318" width="0.7109375" style="243" customWidth="1"/>
    <col min="13319" max="13319" width="4" style="243" bestFit="1" customWidth="1"/>
    <col min="13320" max="13320" width="1.7109375" style="243" customWidth="1"/>
    <col min="13321" max="13321" width="7" style="243" bestFit="1" customWidth="1"/>
    <col min="13322" max="13322" width="0.7109375" style="243" customWidth="1"/>
    <col min="13323" max="13323" width="4" style="243" bestFit="1" customWidth="1"/>
    <col min="13324" max="13324" width="1.85546875" style="243" customWidth="1"/>
    <col min="13325" max="13325" width="5.42578125" style="243" customWidth="1"/>
    <col min="13326" max="13326" width="0.7109375" style="243" customWidth="1"/>
    <col min="13327" max="13327" width="4" style="243" bestFit="1" customWidth="1"/>
    <col min="13328" max="13328" width="1.85546875" style="243" customWidth="1"/>
    <col min="13329" max="13329" width="5.7109375" style="243" customWidth="1"/>
    <col min="13330" max="13330" width="0.7109375" style="243" customWidth="1"/>
    <col min="13331" max="13331" width="2.7109375" style="243" customWidth="1"/>
    <col min="13332" max="13332" width="1.85546875" style="243" customWidth="1"/>
    <col min="13333" max="13333" width="6" style="243" customWidth="1"/>
    <col min="13334" max="13334" width="0.7109375" style="243" customWidth="1"/>
    <col min="13335" max="13335" width="3.28515625" style="243" customWidth="1"/>
    <col min="13336" max="13336" width="1.85546875" style="243" customWidth="1"/>
    <col min="13337" max="13337" width="5.28515625" style="243" customWidth="1"/>
    <col min="13338" max="13338" width="0.7109375" style="243" customWidth="1"/>
    <col min="13339" max="13339" width="2.85546875" style="243" customWidth="1"/>
    <col min="13340" max="13340" width="1.85546875" style="243" customWidth="1"/>
    <col min="13341" max="13341" width="6.140625" style="243" customWidth="1"/>
    <col min="13342" max="13342" width="0.7109375" style="243" customWidth="1"/>
    <col min="13343" max="13343" width="3.28515625" style="243" customWidth="1"/>
    <col min="13344" max="13344" width="1.85546875" style="243" customWidth="1"/>
    <col min="13345" max="13345" width="5.42578125" style="243" customWidth="1"/>
    <col min="13346" max="13346" width="0.7109375" style="243" customWidth="1"/>
    <col min="13347" max="13347" width="3.140625" style="243" customWidth="1"/>
    <col min="13348" max="13348" width="1.85546875" style="243" customWidth="1"/>
    <col min="13349" max="13349" width="6" style="243" customWidth="1"/>
    <col min="13350" max="13350" width="0.7109375" style="243" customWidth="1"/>
    <col min="13351" max="13351" width="3.42578125" style="243" customWidth="1"/>
    <col min="13352" max="13352" width="1.85546875" style="243" customWidth="1"/>
    <col min="13353" max="13353" width="5.5703125" style="243" customWidth="1"/>
    <col min="13354" max="13354" width="0.7109375" style="243" customWidth="1"/>
    <col min="13355" max="13355" width="3.7109375" style="243" customWidth="1"/>
    <col min="13356" max="13356" width="1.85546875" style="243" customWidth="1"/>
    <col min="13357" max="13357" width="5.28515625" style="243" customWidth="1"/>
    <col min="13358" max="13358" width="0.7109375" style="243" customWidth="1"/>
    <col min="13359" max="13359" width="3.7109375" style="243" customWidth="1"/>
    <col min="13360" max="13360" width="1.85546875" style="243" customWidth="1"/>
    <col min="13361" max="13361" width="7.140625" style="243" customWidth="1"/>
    <col min="13362" max="13362" width="5.5703125" style="243" customWidth="1"/>
    <col min="13363" max="13363" width="2" style="243" customWidth="1"/>
    <col min="13364" max="13364" width="11.7109375" style="243" customWidth="1"/>
    <col min="13365" max="13365" width="6.28515625" style="243" customWidth="1"/>
    <col min="13366" max="13366" width="11.5703125" style="243" customWidth="1"/>
    <col min="13367" max="13367" width="14.140625" style="243" bestFit="1" customWidth="1"/>
    <col min="13368" max="13368" width="10.7109375" style="243"/>
    <col min="13369" max="13369" width="15.28515625" style="243" customWidth="1"/>
    <col min="13370" max="13570" width="10.7109375" style="243"/>
    <col min="13571" max="13571" width="2.7109375" style="243" customWidth="1"/>
    <col min="13572" max="13572" width="1.85546875" style="243" customWidth="1"/>
    <col min="13573" max="13573" width="5.140625" style="243" customWidth="1"/>
    <col min="13574" max="13574" width="0.7109375" style="243" customWidth="1"/>
    <col min="13575" max="13575" width="4" style="243" bestFit="1" customWidth="1"/>
    <col min="13576" max="13576" width="1.7109375" style="243" customWidth="1"/>
    <col min="13577" max="13577" width="7" style="243" bestFit="1" customWidth="1"/>
    <col min="13578" max="13578" width="0.7109375" style="243" customWidth="1"/>
    <col min="13579" max="13579" width="4" style="243" bestFit="1" customWidth="1"/>
    <col min="13580" max="13580" width="1.85546875" style="243" customWidth="1"/>
    <col min="13581" max="13581" width="5.42578125" style="243" customWidth="1"/>
    <col min="13582" max="13582" width="0.7109375" style="243" customWidth="1"/>
    <col min="13583" max="13583" width="4" style="243" bestFit="1" customWidth="1"/>
    <col min="13584" max="13584" width="1.85546875" style="243" customWidth="1"/>
    <col min="13585" max="13585" width="5.7109375" style="243" customWidth="1"/>
    <col min="13586" max="13586" width="0.7109375" style="243" customWidth="1"/>
    <col min="13587" max="13587" width="2.7109375" style="243" customWidth="1"/>
    <col min="13588" max="13588" width="1.85546875" style="243" customWidth="1"/>
    <col min="13589" max="13589" width="6" style="243" customWidth="1"/>
    <col min="13590" max="13590" width="0.7109375" style="243" customWidth="1"/>
    <col min="13591" max="13591" width="3.28515625" style="243" customWidth="1"/>
    <col min="13592" max="13592" width="1.85546875" style="243" customWidth="1"/>
    <col min="13593" max="13593" width="5.28515625" style="243" customWidth="1"/>
    <col min="13594" max="13594" width="0.7109375" style="243" customWidth="1"/>
    <col min="13595" max="13595" width="2.85546875" style="243" customWidth="1"/>
    <col min="13596" max="13596" width="1.85546875" style="243" customWidth="1"/>
    <col min="13597" max="13597" width="6.140625" style="243" customWidth="1"/>
    <col min="13598" max="13598" width="0.7109375" style="243" customWidth="1"/>
    <col min="13599" max="13599" width="3.28515625" style="243" customWidth="1"/>
    <col min="13600" max="13600" width="1.85546875" style="243" customWidth="1"/>
    <col min="13601" max="13601" width="5.42578125" style="243" customWidth="1"/>
    <col min="13602" max="13602" width="0.7109375" style="243" customWidth="1"/>
    <col min="13603" max="13603" width="3.140625" style="243" customWidth="1"/>
    <col min="13604" max="13604" width="1.85546875" style="243" customWidth="1"/>
    <col min="13605" max="13605" width="6" style="243" customWidth="1"/>
    <col min="13606" max="13606" width="0.7109375" style="243" customWidth="1"/>
    <col min="13607" max="13607" width="3.42578125" style="243" customWidth="1"/>
    <col min="13608" max="13608" width="1.85546875" style="243" customWidth="1"/>
    <col min="13609" max="13609" width="5.5703125" style="243" customWidth="1"/>
    <col min="13610" max="13610" width="0.7109375" style="243" customWidth="1"/>
    <col min="13611" max="13611" width="3.7109375" style="243" customWidth="1"/>
    <col min="13612" max="13612" width="1.85546875" style="243" customWidth="1"/>
    <col min="13613" max="13613" width="5.28515625" style="243" customWidth="1"/>
    <col min="13614" max="13614" width="0.7109375" style="243" customWidth="1"/>
    <col min="13615" max="13615" width="3.7109375" style="243" customWidth="1"/>
    <col min="13616" max="13616" width="1.85546875" style="243" customWidth="1"/>
    <col min="13617" max="13617" width="7.140625" style="243" customWidth="1"/>
    <col min="13618" max="13618" width="5.5703125" style="243" customWidth="1"/>
    <col min="13619" max="13619" width="2" style="243" customWidth="1"/>
    <col min="13620" max="13620" width="11.7109375" style="243" customWidth="1"/>
    <col min="13621" max="13621" width="6.28515625" style="243" customWidth="1"/>
    <col min="13622" max="13622" width="11.5703125" style="243" customWidth="1"/>
    <col min="13623" max="13623" width="14.140625" style="243" bestFit="1" customWidth="1"/>
    <col min="13624" max="13624" width="10.7109375" style="243"/>
    <col min="13625" max="13625" width="15.28515625" style="243" customWidth="1"/>
    <col min="13626" max="13826" width="10.7109375" style="243"/>
    <col min="13827" max="13827" width="2.7109375" style="243" customWidth="1"/>
    <col min="13828" max="13828" width="1.85546875" style="243" customWidth="1"/>
    <col min="13829" max="13829" width="5.140625" style="243" customWidth="1"/>
    <col min="13830" max="13830" width="0.7109375" style="243" customWidth="1"/>
    <col min="13831" max="13831" width="4" style="243" bestFit="1" customWidth="1"/>
    <col min="13832" max="13832" width="1.7109375" style="243" customWidth="1"/>
    <col min="13833" max="13833" width="7" style="243" bestFit="1" customWidth="1"/>
    <col min="13834" max="13834" width="0.7109375" style="243" customWidth="1"/>
    <col min="13835" max="13835" width="4" style="243" bestFit="1" customWidth="1"/>
    <col min="13836" max="13836" width="1.85546875" style="243" customWidth="1"/>
    <col min="13837" max="13837" width="5.42578125" style="243" customWidth="1"/>
    <col min="13838" max="13838" width="0.7109375" style="243" customWidth="1"/>
    <col min="13839" max="13839" width="4" style="243" bestFit="1" customWidth="1"/>
    <col min="13840" max="13840" width="1.85546875" style="243" customWidth="1"/>
    <col min="13841" max="13841" width="5.7109375" style="243" customWidth="1"/>
    <col min="13842" max="13842" width="0.7109375" style="243" customWidth="1"/>
    <col min="13843" max="13843" width="2.7109375" style="243" customWidth="1"/>
    <col min="13844" max="13844" width="1.85546875" style="243" customWidth="1"/>
    <col min="13845" max="13845" width="6" style="243" customWidth="1"/>
    <col min="13846" max="13846" width="0.7109375" style="243" customWidth="1"/>
    <col min="13847" max="13847" width="3.28515625" style="243" customWidth="1"/>
    <col min="13848" max="13848" width="1.85546875" style="243" customWidth="1"/>
    <col min="13849" max="13849" width="5.28515625" style="243" customWidth="1"/>
    <col min="13850" max="13850" width="0.7109375" style="243" customWidth="1"/>
    <col min="13851" max="13851" width="2.85546875" style="243" customWidth="1"/>
    <col min="13852" max="13852" width="1.85546875" style="243" customWidth="1"/>
    <col min="13853" max="13853" width="6.140625" style="243" customWidth="1"/>
    <col min="13854" max="13854" width="0.7109375" style="243" customWidth="1"/>
    <col min="13855" max="13855" width="3.28515625" style="243" customWidth="1"/>
    <col min="13856" max="13856" width="1.85546875" style="243" customWidth="1"/>
    <col min="13857" max="13857" width="5.42578125" style="243" customWidth="1"/>
    <col min="13858" max="13858" width="0.7109375" style="243" customWidth="1"/>
    <col min="13859" max="13859" width="3.140625" style="243" customWidth="1"/>
    <col min="13860" max="13860" width="1.85546875" style="243" customWidth="1"/>
    <col min="13861" max="13861" width="6" style="243" customWidth="1"/>
    <col min="13862" max="13862" width="0.7109375" style="243" customWidth="1"/>
    <col min="13863" max="13863" width="3.42578125" style="243" customWidth="1"/>
    <col min="13864" max="13864" width="1.85546875" style="243" customWidth="1"/>
    <col min="13865" max="13865" width="5.5703125" style="243" customWidth="1"/>
    <col min="13866" max="13866" width="0.7109375" style="243" customWidth="1"/>
    <col min="13867" max="13867" width="3.7109375" style="243" customWidth="1"/>
    <col min="13868" max="13868" width="1.85546875" style="243" customWidth="1"/>
    <col min="13869" max="13869" width="5.28515625" style="243" customWidth="1"/>
    <col min="13870" max="13870" width="0.7109375" style="243" customWidth="1"/>
    <col min="13871" max="13871" width="3.7109375" style="243" customWidth="1"/>
    <col min="13872" max="13872" width="1.85546875" style="243" customWidth="1"/>
    <col min="13873" max="13873" width="7.140625" style="243" customWidth="1"/>
    <col min="13874" max="13874" width="5.5703125" style="243" customWidth="1"/>
    <col min="13875" max="13875" width="2" style="243" customWidth="1"/>
    <col min="13876" max="13876" width="11.7109375" style="243" customWidth="1"/>
    <col min="13877" max="13877" width="6.28515625" style="243" customWidth="1"/>
    <col min="13878" max="13878" width="11.5703125" style="243" customWidth="1"/>
    <col min="13879" max="13879" width="14.140625" style="243" bestFit="1" customWidth="1"/>
    <col min="13880" max="13880" width="10.7109375" style="243"/>
    <col min="13881" max="13881" width="15.28515625" style="243" customWidth="1"/>
    <col min="13882" max="14082" width="10.7109375" style="243"/>
    <col min="14083" max="14083" width="2.7109375" style="243" customWidth="1"/>
    <col min="14084" max="14084" width="1.85546875" style="243" customWidth="1"/>
    <col min="14085" max="14085" width="5.140625" style="243" customWidth="1"/>
    <col min="14086" max="14086" width="0.7109375" style="243" customWidth="1"/>
    <col min="14087" max="14087" width="4" style="243" bestFit="1" customWidth="1"/>
    <col min="14088" max="14088" width="1.7109375" style="243" customWidth="1"/>
    <col min="14089" max="14089" width="7" style="243" bestFit="1" customWidth="1"/>
    <col min="14090" max="14090" width="0.7109375" style="243" customWidth="1"/>
    <col min="14091" max="14091" width="4" style="243" bestFit="1" customWidth="1"/>
    <col min="14092" max="14092" width="1.85546875" style="243" customWidth="1"/>
    <col min="14093" max="14093" width="5.42578125" style="243" customWidth="1"/>
    <col min="14094" max="14094" width="0.7109375" style="243" customWidth="1"/>
    <col min="14095" max="14095" width="4" style="243" bestFit="1" customWidth="1"/>
    <col min="14096" max="14096" width="1.85546875" style="243" customWidth="1"/>
    <col min="14097" max="14097" width="5.7109375" style="243" customWidth="1"/>
    <col min="14098" max="14098" width="0.7109375" style="243" customWidth="1"/>
    <col min="14099" max="14099" width="2.7109375" style="243" customWidth="1"/>
    <col min="14100" max="14100" width="1.85546875" style="243" customWidth="1"/>
    <col min="14101" max="14101" width="6" style="243" customWidth="1"/>
    <col min="14102" max="14102" width="0.7109375" style="243" customWidth="1"/>
    <col min="14103" max="14103" width="3.28515625" style="243" customWidth="1"/>
    <col min="14104" max="14104" width="1.85546875" style="243" customWidth="1"/>
    <col min="14105" max="14105" width="5.28515625" style="243" customWidth="1"/>
    <col min="14106" max="14106" width="0.7109375" style="243" customWidth="1"/>
    <col min="14107" max="14107" width="2.85546875" style="243" customWidth="1"/>
    <col min="14108" max="14108" width="1.85546875" style="243" customWidth="1"/>
    <col min="14109" max="14109" width="6.140625" style="243" customWidth="1"/>
    <col min="14110" max="14110" width="0.7109375" style="243" customWidth="1"/>
    <col min="14111" max="14111" width="3.28515625" style="243" customWidth="1"/>
    <col min="14112" max="14112" width="1.85546875" style="243" customWidth="1"/>
    <col min="14113" max="14113" width="5.42578125" style="243" customWidth="1"/>
    <col min="14114" max="14114" width="0.7109375" style="243" customWidth="1"/>
    <col min="14115" max="14115" width="3.140625" style="243" customWidth="1"/>
    <col min="14116" max="14116" width="1.85546875" style="243" customWidth="1"/>
    <col min="14117" max="14117" width="6" style="243" customWidth="1"/>
    <col min="14118" max="14118" width="0.7109375" style="243" customWidth="1"/>
    <col min="14119" max="14119" width="3.42578125" style="243" customWidth="1"/>
    <col min="14120" max="14120" width="1.85546875" style="243" customWidth="1"/>
    <col min="14121" max="14121" width="5.5703125" style="243" customWidth="1"/>
    <col min="14122" max="14122" width="0.7109375" style="243" customWidth="1"/>
    <col min="14123" max="14123" width="3.7109375" style="243" customWidth="1"/>
    <col min="14124" max="14124" width="1.85546875" style="243" customWidth="1"/>
    <col min="14125" max="14125" width="5.28515625" style="243" customWidth="1"/>
    <col min="14126" max="14126" width="0.7109375" style="243" customWidth="1"/>
    <col min="14127" max="14127" width="3.7109375" style="243" customWidth="1"/>
    <col min="14128" max="14128" width="1.85546875" style="243" customWidth="1"/>
    <col min="14129" max="14129" width="7.140625" style="243" customWidth="1"/>
    <col min="14130" max="14130" width="5.5703125" style="243" customWidth="1"/>
    <col min="14131" max="14131" width="2" style="243" customWidth="1"/>
    <col min="14132" max="14132" width="11.7109375" style="243" customWidth="1"/>
    <col min="14133" max="14133" width="6.28515625" style="243" customWidth="1"/>
    <col min="14134" max="14134" width="11.5703125" style="243" customWidth="1"/>
    <col min="14135" max="14135" width="14.140625" style="243" bestFit="1" customWidth="1"/>
    <col min="14136" max="14136" width="10.7109375" style="243"/>
    <col min="14137" max="14137" width="15.28515625" style="243" customWidth="1"/>
    <col min="14138" max="14338" width="10.7109375" style="243"/>
    <col min="14339" max="14339" width="2.7109375" style="243" customWidth="1"/>
    <col min="14340" max="14340" width="1.85546875" style="243" customWidth="1"/>
    <col min="14341" max="14341" width="5.140625" style="243" customWidth="1"/>
    <col min="14342" max="14342" width="0.7109375" style="243" customWidth="1"/>
    <col min="14343" max="14343" width="4" style="243" bestFit="1" customWidth="1"/>
    <col min="14344" max="14344" width="1.7109375" style="243" customWidth="1"/>
    <col min="14345" max="14345" width="7" style="243" bestFit="1" customWidth="1"/>
    <col min="14346" max="14346" width="0.7109375" style="243" customWidth="1"/>
    <col min="14347" max="14347" width="4" style="243" bestFit="1" customWidth="1"/>
    <col min="14348" max="14348" width="1.85546875" style="243" customWidth="1"/>
    <col min="14349" max="14349" width="5.42578125" style="243" customWidth="1"/>
    <col min="14350" max="14350" width="0.7109375" style="243" customWidth="1"/>
    <col min="14351" max="14351" width="4" style="243" bestFit="1" customWidth="1"/>
    <col min="14352" max="14352" width="1.85546875" style="243" customWidth="1"/>
    <col min="14353" max="14353" width="5.7109375" style="243" customWidth="1"/>
    <col min="14354" max="14354" width="0.7109375" style="243" customWidth="1"/>
    <col min="14355" max="14355" width="2.7109375" style="243" customWidth="1"/>
    <col min="14356" max="14356" width="1.85546875" style="243" customWidth="1"/>
    <col min="14357" max="14357" width="6" style="243" customWidth="1"/>
    <col min="14358" max="14358" width="0.7109375" style="243" customWidth="1"/>
    <col min="14359" max="14359" width="3.28515625" style="243" customWidth="1"/>
    <col min="14360" max="14360" width="1.85546875" style="243" customWidth="1"/>
    <col min="14361" max="14361" width="5.28515625" style="243" customWidth="1"/>
    <col min="14362" max="14362" width="0.7109375" style="243" customWidth="1"/>
    <col min="14363" max="14363" width="2.85546875" style="243" customWidth="1"/>
    <col min="14364" max="14364" width="1.85546875" style="243" customWidth="1"/>
    <col min="14365" max="14365" width="6.140625" style="243" customWidth="1"/>
    <col min="14366" max="14366" width="0.7109375" style="243" customWidth="1"/>
    <col min="14367" max="14367" width="3.28515625" style="243" customWidth="1"/>
    <col min="14368" max="14368" width="1.85546875" style="243" customWidth="1"/>
    <col min="14369" max="14369" width="5.42578125" style="243" customWidth="1"/>
    <col min="14370" max="14370" width="0.7109375" style="243" customWidth="1"/>
    <col min="14371" max="14371" width="3.140625" style="243" customWidth="1"/>
    <col min="14372" max="14372" width="1.85546875" style="243" customWidth="1"/>
    <col min="14373" max="14373" width="6" style="243" customWidth="1"/>
    <col min="14374" max="14374" width="0.7109375" style="243" customWidth="1"/>
    <col min="14375" max="14375" width="3.42578125" style="243" customWidth="1"/>
    <col min="14376" max="14376" width="1.85546875" style="243" customWidth="1"/>
    <col min="14377" max="14377" width="5.5703125" style="243" customWidth="1"/>
    <col min="14378" max="14378" width="0.7109375" style="243" customWidth="1"/>
    <col min="14379" max="14379" width="3.7109375" style="243" customWidth="1"/>
    <col min="14380" max="14380" width="1.85546875" style="243" customWidth="1"/>
    <col min="14381" max="14381" width="5.28515625" style="243" customWidth="1"/>
    <col min="14382" max="14382" width="0.7109375" style="243" customWidth="1"/>
    <col min="14383" max="14383" width="3.7109375" style="243" customWidth="1"/>
    <col min="14384" max="14384" width="1.85546875" style="243" customWidth="1"/>
    <col min="14385" max="14385" width="7.140625" style="243" customWidth="1"/>
    <col min="14386" max="14386" width="5.5703125" style="243" customWidth="1"/>
    <col min="14387" max="14387" width="2" style="243" customWidth="1"/>
    <col min="14388" max="14388" width="11.7109375" style="243" customWidth="1"/>
    <col min="14389" max="14389" width="6.28515625" style="243" customWidth="1"/>
    <col min="14390" max="14390" width="11.5703125" style="243" customWidth="1"/>
    <col min="14391" max="14391" width="14.140625" style="243" bestFit="1" customWidth="1"/>
    <col min="14392" max="14392" width="10.7109375" style="243"/>
    <col min="14393" max="14393" width="15.28515625" style="243" customWidth="1"/>
    <col min="14394" max="14594" width="10.7109375" style="243"/>
    <col min="14595" max="14595" width="2.7109375" style="243" customWidth="1"/>
    <col min="14596" max="14596" width="1.85546875" style="243" customWidth="1"/>
    <col min="14597" max="14597" width="5.140625" style="243" customWidth="1"/>
    <col min="14598" max="14598" width="0.7109375" style="243" customWidth="1"/>
    <col min="14599" max="14599" width="4" style="243" bestFit="1" customWidth="1"/>
    <col min="14600" max="14600" width="1.7109375" style="243" customWidth="1"/>
    <col min="14601" max="14601" width="7" style="243" bestFit="1" customWidth="1"/>
    <col min="14602" max="14602" width="0.7109375" style="243" customWidth="1"/>
    <col min="14603" max="14603" width="4" style="243" bestFit="1" customWidth="1"/>
    <col min="14604" max="14604" width="1.85546875" style="243" customWidth="1"/>
    <col min="14605" max="14605" width="5.42578125" style="243" customWidth="1"/>
    <col min="14606" max="14606" width="0.7109375" style="243" customWidth="1"/>
    <col min="14607" max="14607" width="4" style="243" bestFit="1" customWidth="1"/>
    <col min="14608" max="14608" width="1.85546875" style="243" customWidth="1"/>
    <col min="14609" max="14609" width="5.7109375" style="243" customWidth="1"/>
    <col min="14610" max="14610" width="0.7109375" style="243" customWidth="1"/>
    <col min="14611" max="14611" width="2.7109375" style="243" customWidth="1"/>
    <col min="14612" max="14612" width="1.85546875" style="243" customWidth="1"/>
    <col min="14613" max="14613" width="6" style="243" customWidth="1"/>
    <col min="14614" max="14614" width="0.7109375" style="243" customWidth="1"/>
    <col min="14615" max="14615" width="3.28515625" style="243" customWidth="1"/>
    <col min="14616" max="14616" width="1.85546875" style="243" customWidth="1"/>
    <col min="14617" max="14617" width="5.28515625" style="243" customWidth="1"/>
    <col min="14618" max="14618" width="0.7109375" style="243" customWidth="1"/>
    <col min="14619" max="14619" width="2.85546875" style="243" customWidth="1"/>
    <col min="14620" max="14620" width="1.85546875" style="243" customWidth="1"/>
    <col min="14621" max="14621" width="6.140625" style="243" customWidth="1"/>
    <col min="14622" max="14622" width="0.7109375" style="243" customWidth="1"/>
    <col min="14623" max="14623" width="3.28515625" style="243" customWidth="1"/>
    <col min="14624" max="14624" width="1.85546875" style="243" customWidth="1"/>
    <col min="14625" max="14625" width="5.42578125" style="243" customWidth="1"/>
    <col min="14626" max="14626" width="0.7109375" style="243" customWidth="1"/>
    <col min="14627" max="14627" width="3.140625" style="243" customWidth="1"/>
    <col min="14628" max="14628" width="1.85546875" style="243" customWidth="1"/>
    <col min="14629" max="14629" width="6" style="243" customWidth="1"/>
    <col min="14630" max="14630" width="0.7109375" style="243" customWidth="1"/>
    <col min="14631" max="14631" width="3.42578125" style="243" customWidth="1"/>
    <col min="14632" max="14632" width="1.85546875" style="243" customWidth="1"/>
    <col min="14633" max="14633" width="5.5703125" style="243" customWidth="1"/>
    <col min="14634" max="14634" width="0.7109375" style="243" customWidth="1"/>
    <col min="14635" max="14635" width="3.7109375" style="243" customWidth="1"/>
    <col min="14636" max="14636" width="1.85546875" style="243" customWidth="1"/>
    <col min="14637" max="14637" width="5.28515625" style="243" customWidth="1"/>
    <col min="14638" max="14638" width="0.7109375" style="243" customWidth="1"/>
    <col min="14639" max="14639" width="3.7109375" style="243" customWidth="1"/>
    <col min="14640" max="14640" width="1.85546875" style="243" customWidth="1"/>
    <col min="14641" max="14641" width="7.140625" style="243" customWidth="1"/>
    <col min="14642" max="14642" width="5.5703125" style="243" customWidth="1"/>
    <col min="14643" max="14643" width="2" style="243" customWidth="1"/>
    <col min="14644" max="14644" width="11.7109375" style="243" customWidth="1"/>
    <col min="14645" max="14645" width="6.28515625" style="243" customWidth="1"/>
    <col min="14646" max="14646" width="11.5703125" style="243" customWidth="1"/>
    <col min="14647" max="14647" width="14.140625" style="243" bestFit="1" customWidth="1"/>
    <col min="14648" max="14648" width="10.7109375" style="243"/>
    <col min="14649" max="14649" width="15.28515625" style="243" customWidth="1"/>
    <col min="14650" max="14850" width="10.7109375" style="243"/>
    <col min="14851" max="14851" width="2.7109375" style="243" customWidth="1"/>
    <col min="14852" max="14852" width="1.85546875" style="243" customWidth="1"/>
    <col min="14853" max="14853" width="5.140625" style="243" customWidth="1"/>
    <col min="14854" max="14854" width="0.7109375" style="243" customWidth="1"/>
    <col min="14855" max="14855" width="4" style="243" bestFit="1" customWidth="1"/>
    <col min="14856" max="14856" width="1.7109375" style="243" customWidth="1"/>
    <col min="14857" max="14857" width="7" style="243" bestFit="1" customWidth="1"/>
    <col min="14858" max="14858" width="0.7109375" style="243" customWidth="1"/>
    <col min="14859" max="14859" width="4" style="243" bestFit="1" customWidth="1"/>
    <col min="14860" max="14860" width="1.85546875" style="243" customWidth="1"/>
    <col min="14861" max="14861" width="5.42578125" style="243" customWidth="1"/>
    <col min="14862" max="14862" width="0.7109375" style="243" customWidth="1"/>
    <col min="14863" max="14863" width="4" style="243" bestFit="1" customWidth="1"/>
    <col min="14864" max="14864" width="1.85546875" style="243" customWidth="1"/>
    <col min="14865" max="14865" width="5.7109375" style="243" customWidth="1"/>
    <col min="14866" max="14866" width="0.7109375" style="243" customWidth="1"/>
    <col min="14867" max="14867" width="2.7109375" style="243" customWidth="1"/>
    <col min="14868" max="14868" width="1.85546875" style="243" customWidth="1"/>
    <col min="14869" max="14869" width="6" style="243" customWidth="1"/>
    <col min="14870" max="14870" width="0.7109375" style="243" customWidth="1"/>
    <col min="14871" max="14871" width="3.28515625" style="243" customWidth="1"/>
    <col min="14872" max="14872" width="1.85546875" style="243" customWidth="1"/>
    <col min="14873" max="14873" width="5.28515625" style="243" customWidth="1"/>
    <col min="14874" max="14874" width="0.7109375" style="243" customWidth="1"/>
    <col min="14875" max="14875" width="2.85546875" style="243" customWidth="1"/>
    <col min="14876" max="14876" width="1.85546875" style="243" customWidth="1"/>
    <col min="14877" max="14877" width="6.140625" style="243" customWidth="1"/>
    <col min="14878" max="14878" width="0.7109375" style="243" customWidth="1"/>
    <col min="14879" max="14879" width="3.28515625" style="243" customWidth="1"/>
    <col min="14880" max="14880" width="1.85546875" style="243" customWidth="1"/>
    <col min="14881" max="14881" width="5.42578125" style="243" customWidth="1"/>
    <col min="14882" max="14882" width="0.7109375" style="243" customWidth="1"/>
    <col min="14883" max="14883" width="3.140625" style="243" customWidth="1"/>
    <col min="14884" max="14884" width="1.85546875" style="243" customWidth="1"/>
    <col min="14885" max="14885" width="6" style="243" customWidth="1"/>
    <col min="14886" max="14886" width="0.7109375" style="243" customWidth="1"/>
    <col min="14887" max="14887" width="3.42578125" style="243" customWidth="1"/>
    <col min="14888" max="14888" width="1.85546875" style="243" customWidth="1"/>
    <col min="14889" max="14889" width="5.5703125" style="243" customWidth="1"/>
    <col min="14890" max="14890" width="0.7109375" style="243" customWidth="1"/>
    <col min="14891" max="14891" width="3.7109375" style="243" customWidth="1"/>
    <col min="14892" max="14892" width="1.85546875" style="243" customWidth="1"/>
    <col min="14893" max="14893" width="5.28515625" style="243" customWidth="1"/>
    <col min="14894" max="14894" width="0.7109375" style="243" customWidth="1"/>
    <col min="14895" max="14895" width="3.7109375" style="243" customWidth="1"/>
    <col min="14896" max="14896" width="1.85546875" style="243" customWidth="1"/>
    <col min="14897" max="14897" width="7.140625" style="243" customWidth="1"/>
    <col min="14898" max="14898" width="5.5703125" style="243" customWidth="1"/>
    <col min="14899" max="14899" width="2" style="243" customWidth="1"/>
    <col min="14900" max="14900" width="11.7109375" style="243" customWidth="1"/>
    <col min="14901" max="14901" width="6.28515625" style="243" customWidth="1"/>
    <col min="14902" max="14902" width="11.5703125" style="243" customWidth="1"/>
    <col min="14903" max="14903" width="14.140625" style="243" bestFit="1" customWidth="1"/>
    <col min="14904" max="14904" width="10.7109375" style="243"/>
    <col min="14905" max="14905" width="15.28515625" style="243" customWidth="1"/>
    <col min="14906" max="15106" width="10.7109375" style="243"/>
    <col min="15107" max="15107" width="2.7109375" style="243" customWidth="1"/>
    <col min="15108" max="15108" width="1.85546875" style="243" customWidth="1"/>
    <col min="15109" max="15109" width="5.140625" style="243" customWidth="1"/>
    <col min="15110" max="15110" width="0.7109375" style="243" customWidth="1"/>
    <col min="15111" max="15111" width="4" style="243" bestFit="1" customWidth="1"/>
    <col min="15112" max="15112" width="1.7109375" style="243" customWidth="1"/>
    <col min="15113" max="15113" width="7" style="243" bestFit="1" customWidth="1"/>
    <col min="15114" max="15114" width="0.7109375" style="243" customWidth="1"/>
    <col min="15115" max="15115" width="4" style="243" bestFit="1" customWidth="1"/>
    <col min="15116" max="15116" width="1.85546875" style="243" customWidth="1"/>
    <col min="15117" max="15117" width="5.42578125" style="243" customWidth="1"/>
    <col min="15118" max="15118" width="0.7109375" style="243" customWidth="1"/>
    <col min="15119" max="15119" width="4" style="243" bestFit="1" customWidth="1"/>
    <col min="15120" max="15120" width="1.85546875" style="243" customWidth="1"/>
    <col min="15121" max="15121" width="5.7109375" style="243" customWidth="1"/>
    <col min="15122" max="15122" width="0.7109375" style="243" customWidth="1"/>
    <col min="15123" max="15123" width="2.7109375" style="243" customWidth="1"/>
    <col min="15124" max="15124" width="1.85546875" style="243" customWidth="1"/>
    <col min="15125" max="15125" width="6" style="243" customWidth="1"/>
    <col min="15126" max="15126" width="0.7109375" style="243" customWidth="1"/>
    <col min="15127" max="15127" width="3.28515625" style="243" customWidth="1"/>
    <col min="15128" max="15128" width="1.85546875" style="243" customWidth="1"/>
    <col min="15129" max="15129" width="5.28515625" style="243" customWidth="1"/>
    <col min="15130" max="15130" width="0.7109375" style="243" customWidth="1"/>
    <col min="15131" max="15131" width="2.85546875" style="243" customWidth="1"/>
    <col min="15132" max="15132" width="1.85546875" style="243" customWidth="1"/>
    <col min="15133" max="15133" width="6.140625" style="243" customWidth="1"/>
    <col min="15134" max="15134" width="0.7109375" style="243" customWidth="1"/>
    <col min="15135" max="15135" width="3.28515625" style="243" customWidth="1"/>
    <col min="15136" max="15136" width="1.85546875" style="243" customWidth="1"/>
    <col min="15137" max="15137" width="5.42578125" style="243" customWidth="1"/>
    <col min="15138" max="15138" width="0.7109375" style="243" customWidth="1"/>
    <col min="15139" max="15139" width="3.140625" style="243" customWidth="1"/>
    <col min="15140" max="15140" width="1.85546875" style="243" customWidth="1"/>
    <col min="15141" max="15141" width="6" style="243" customWidth="1"/>
    <col min="15142" max="15142" width="0.7109375" style="243" customWidth="1"/>
    <col min="15143" max="15143" width="3.42578125" style="243" customWidth="1"/>
    <col min="15144" max="15144" width="1.85546875" style="243" customWidth="1"/>
    <col min="15145" max="15145" width="5.5703125" style="243" customWidth="1"/>
    <col min="15146" max="15146" width="0.7109375" style="243" customWidth="1"/>
    <col min="15147" max="15147" width="3.7109375" style="243" customWidth="1"/>
    <col min="15148" max="15148" width="1.85546875" style="243" customWidth="1"/>
    <col min="15149" max="15149" width="5.28515625" style="243" customWidth="1"/>
    <col min="15150" max="15150" width="0.7109375" style="243" customWidth="1"/>
    <col min="15151" max="15151" width="3.7109375" style="243" customWidth="1"/>
    <col min="15152" max="15152" width="1.85546875" style="243" customWidth="1"/>
    <col min="15153" max="15153" width="7.140625" style="243" customWidth="1"/>
    <col min="15154" max="15154" width="5.5703125" style="243" customWidth="1"/>
    <col min="15155" max="15155" width="2" style="243" customWidth="1"/>
    <col min="15156" max="15156" width="11.7109375" style="243" customWidth="1"/>
    <col min="15157" max="15157" width="6.28515625" style="243" customWidth="1"/>
    <col min="15158" max="15158" width="11.5703125" style="243" customWidth="1"/>
    <col min="15159" max="15159" width="14.140625" style="243" bestFit="1" customWidth="1"/>
    <col min="15160" max="15160" width="10.7109375" style="243"/>
    <col min="15161" max="15161" width="15.28515625" style="243" customWidth="1"/>
    <col min="15162" max="15362" width="10.7109375" style="243"/>
    <col min="15363" max="15363" width="2.7109375" style="243" customWidth="1"/>
    <col min="15364" max="15364" width="1.85546875" style="243" customWidth="1"/>
    <col min="15365" max="15365" width="5.140625" style="243" customWidth="1"/>
    <col min="15366" max="15366" width="0.7109375" style="243" customWidth="1"/>
    <col min="15367" max="15367" width="4" style="243" bestFit="1" customWidth="1"/>
    <col min="15368" max="15368" width="1.7109375" style="243" customWidth="1"/>
    <col min="15369" max="15369" width="7" style="243" bestFit="1" customWidth="1"/>
    <col min="15370" max="15370" width="0.7109375" style="243" customWidth="1"/>
    <col min="15371" max="15371" width="4" style="243" bestFit="1" customWidth="1"/>
    <col min="15372" max="15372" width="1.85546875" style="243" customWidth="1"/>
    <col min="15373" max="15373" width="5.42578125" style="243" customWidth="1"/>
    <col min="15374" max="15374" width="0.7109375" style="243" customWidth="1"/>
    <col min="15375" max="15375" width="4" style="243" bestFit="1" customWidth="1"/>
    <col min="15376" max="15376" width="1.85546875" style="243" customWidth="1"/>
    <col min="15377" max="15377" width="5.7109375" style="243" customWidth="1"/>
    <col min="15378" max="15378" width="0.7109375" style="243" customWidth="1"/>
    <col min="15379" max="15379" width="2.7109375" style="243" customWidth="1"/>
    <col min="15380" max="15380" width="1.85546875" style="243" customWidth="1"/>
    <col min="15381" max="15381" width="6" style="243" customWidth="1"/>
    <col min="15382" max="15382" width="0.7109375" style="243" customWidth="1"/>
    <col min="15383" max="15383" width="3.28515625" style="243" customWidth="1"/>
    <col min="15384" max="15384" width="1.85546875" style="243" customWidth="1"/>
    <col min="15385" max="15385" width="5.28515625" style="243" customWidth="1"/>
    <col min="15386" max="15386" width="0.7109375" style="243" customWidth="1"/>
    <col min="15387" max="15387" width="2.85546875" style="243" customWidth="1"/>
    <col min="15388" max="15388" width="1.85546875" style="243" customWidth="1"/>
    <col min="15389" max="15389" width="6.140625" style="243" customWidth="1"/>
    <col min="15390" max="15390" width="0.7109375" style="243" customWidth="1"/>
    <col min="15391" max="15391" width="3.28515625" style="243" customWidth="1"/>
    <col min="15392" max="15392" width="1.85546875" style="243" customWidth="1"/>
    <col min="15393" max="15393" width="5.42578125" style="243" customWidth="1"/>
    <col min="15394" max="15394" width="0.7109375" style="243" customWidth="1"/>
    <col min="15395" max="15395" width="3.140625" style="243" customWidth="1"/>
    <col min="15396" max="15396" width="1.85546875" style="243" customWidth="1"/>
    <col min="15397" max="15397" width="6" style="243" customWidth="1"/>
    <col min="15398" max="15398" width="0.7109375" style="243" customWidth="1"/>
    <col min="15399" max="15399" width="3.42578125" style="243" customWidth="1"/>
    <col min="15400" max="15400" width="1.85546875" style="243" customWidth="1"/>
    <col min="15401" max="15401" width="5.5703125" style="243" customWidth="1"/>
    <col min="15402" max="15402" width="0.7109375" style="243" customWidth="1"/>
    <col min="15403" max="15403" width="3.7109375" style="243" customWidth="1"/>
    <col min="15404" max="15404" width="1.85546875" style="243" customWidth="1"/>
    <col min="15405" max="15405" width="5.28515625" style="243" customWidth="1"/>
    <col min="15406" max="15406" width="0.7109375" style="243" customWidth="1"/>
    <col min="15407" max="15407" width="3.7109375" style="243" customWidth="1"/>
    <col min="15408" max="15408" width="1.85546875" style="243" customWidth="1"/>
    <col min="15409" max="15409" width="7.140625" style="243" customWidth="1"/>
    <col min="15410" max="15410" width="5.5703125" style="243" customWidth="1"/>
    <col min="15411" max="15411" width="2" style="243" customWidth="1"/>
    <col min="15412" max="15412" width="11.7109375" style="243" customWidth="1"/>
    <col min="15413" max="15413" width="6.28515625" style="243" customWidth="1"/>
    <col min="15414" max="15414" width="11.5703125" style="243" customWidth="1"/>
    <col min="15415" max="15415" width="14.140625" style="243" bestFit="1" customWidth="1"/>
    <col min="15416" max="15416" width="10.7109375" style="243"/>
    <col min="15417" max="15417" width="15.28515625" style="243" customWidth="1"/>
    <col min="15418" max="15618" width="10.7109375" style="243"/>
    <col min="15619" max="15619" width="2.7109375" style="243" customWidth="1"/>
    <col min="15620" max="15620" width="1.85546875" style="243" customWidth="1"/>
    <col min="15621" max="15621" width="5.140625" style="243" customWidth="1"/>
    <col min="15622" max="15622" width="0.7109375" style="243" customWidth="1"/>
    <col min="15623" max="15623" width="4" style="243" bestFit="1" customWidth="1"/>
    <col min="15624" max="15624" width="1.7109375" style="243" customWidth="1"/>
    <col min="15625" max="15625" width="7" style="243" bestFit="1" customWidth="1"/>
    <col min="15626" max="15626" width="0.7109375" style="243" customWidth="1"/>
    <col min="15627" max="15627" width="4" style="243" bestFit="1" customWidth="1"/>
    <col min="15628" max="15628" width="1.85546875" style="243" customWidth="1"/>
    <col min="15629" max="15629" width="5.42578125" style="243" customWidth="1"/>
    <col min="15630" max="15630" width="0.7109375" style="243" customWidth="1"/>
    <col min="15631" max="15631" width="4" style="243" bestFit="1" customWidth="1"/>
    <col min="15632" max="15632" width="1.85546875" style="243" customWidth="1"/>
    <col min="15633" max="15633" width="5.7109375" style="243" customWidth="1"/>
    <col min="15634" max="15634" width="0.7109375" style="243" customWidth="1"/>
    <col min="15635" max="15635" width="2.7109375" style="243" customWidth="1"/>
    <col min="15636" max="15636" width="1.85546875" style="243" customWidth="1"/>
    <col min="15637" max="15637" width="6" style="243" customWidth="1"/>
    <col min="15638" max="15638" width="0.7109375" style="243" customWidth="1"/>
    <col min="15639" max="15639" width="3.28515625" style="243" customWidth="1"/>
    <col min="15640" max="15640" width="1.85546875" style="243" customWidth="1"/>
    <col min="15641" max="15641" width="5.28515625" style="243" customWidth="1"/>
    <col min="15642" max="15642" width="0.7109375" style="243" customWidth="1"/>
    <col min="15643" max="15643" width="2.85546875" style="243" customWidth="1"/>
    <col min="15644" max="15644" width="1.85546875" style="243" customWidth="1"/>
    <col min="15645" max="15645" width="6.140625" style="243" customWidth="1"/>
    <col min="15646" max="15646" width="0.7109375" style="243" customWidth="1"/>
    <col min="15647" max="15647" width="3.28515625" style="243" customWidth="1"/>
    <col min="15648" max="15648" width="1.85546875" style="243" customWidth="1"/>
    <col min="15649" max="15649" width="5.42578125" style="243" customWidth="1"/>
    <col min="15650" max="15650" width="0.7109375" style="243" customWidth="1"/>
    <col min="15651" max="15651" width="3.140625" style="243" customWidth="1"/>
    <col min="15652" max="15652" width="1.85546875" style="243" customWidth="1"/>
    <col min="15653" max="15653" width="6" style="243" customWidth="1"/>
    <col min="15654" max="15654" width="0.7109375" style="243" customWidth="1"/>
    <col min="15655" max="15655" width="3.42578125" style="243" customWidth="1"/>
    <col min="15656" max="15656" width="1.85546875" style="243" customWidth="1"/>
    <col min="15657" max="15657" width="5.5703125" style="243" customWidth="1"/>
    <col min="15658" max="15658" width="0.7109375" style="243" customWidth="1"/>
    <col min="15659" max="15659" width="3.7109375" style="243" customWidth="1"/>
    <col min="15660" max="15660" width="1.85546875" style="243" customWidth="1"/>
    <col min="15661" max="15661" width="5.28515625" style="243" customWidth="1"/>
    <col min="15662" max="15662" width="0.7109375" style="243" customWidth="1"/>
    <col min="15663" max="15663" width="3.7109375" style="243" customWidth="1"/>
    <col min="15664" max="15664" width="1.85546875" style="243" customWidth="1"/>
    <col min="15665" max="15665" width="7.140625" style="243" customWidth="1"/>
    <col min="15666" max="15666" width="5.5703125" style="243" customWidth="1"/>
    <col min="15667" max="15667" width="2" style="243" customWidth="1"/>
    <col min="15668" max="15668" width="11.7109375" style="243" customWidth="1"/>
    <col min="15669" max="15669" width="6.28515625" style="243" customWidth="1"/>
    <col min="15670" max="15670" width="11.5703125" style="243" customWidth="1"/>
    <col min="15671" max="15671" width="14.140625" style="243" bestFit="1" customWidth="1"/>
    <col min="15672" max="15672" width="10.7109375" style="243"/>
    <col min="15673" max="15673" width="15.28515625" style="243" customWidth="1"/>
    <col min="15674" max="15874" width="10.7109375" style="243"/>
    <col min="15875" max="15875" width="2.7109375" style="243" customWidth="1"/>
    <col min="15876" max="15876" width="1.85546875" style="243" customWidth="1"/>
    <col min="15877" max="15877" width="5.140625" style="243" customWidth="1"/>
    <col min="15878" max="15878" width="0.7109375" style="243" customWidth="1"/>
    <col min="15879" max="15879" width="4" style="243" bestFit="1" customWidth="1"/>
    <col min="15880" max="15880" width="1.7109375" style="243" customWidth="1"/>
    <col min="15881" max="15881" width="7" style="243" bestFit="1" customWidth="1"/>
    <col min="15882" max="15882" width="0.7109375" style="243" customWidth="1"/>
    <col min="15883" max="15883" width="4" style="243" bestFit="1" customWidth="1"/>
    <col min="15884" max="15884" width="1.85546875" style="243" customWidth="1"/>
    <col min="15885" max="15885" width="5.42578125" style="243" customWidth="1"/>
    <col min="15886" max="15886" width="0.7109375" style="243" customWidth="1"/>
    <col min="15887" max="15887" width="4" style="243" bestFit="1" customWidth="1"/>
    <col min="15888" max="15888" width="1.85546875" style="243" customWidth="1"/>
    <col min="15889" max="15889" width="5.7109375" style="243" customWidth="1"/>
    <col min="15890" max="15890" width="0.7109375" style="243" customWidth="1"/>
    <col min="15891" max="15891" width="2.7109375" style="243" customWidth="1"/>
    <col min="15892" max="15892" width="1.85546875" style="243" customWidth="1"/>
    <col min="15893" max="15893" width="6" style="243" customWidth="1"/>
    <col min="15894" max="15894" width="0.7109375" style="243" customWidth="1"/>
    <col min="15895" max="15895" width="3.28515625" style="243" customWidth="1"/>
    <col min="15896" max="15896" width="1.85546875" style="243" customWidth="1"/>
    <col min="15897" max="15897" width="5.28515625" style="243" customWidth="1"/>
    <col min="15898" max="15898" width="0.7109375" style="243" customWidth="1"/>
    <col min="15899" max="15899" width="2.85546875" style="243" customWidth="1"/>
    <col min="15900" max="15900" width="1.85546875" style="243" customWidth="1"/>
    <col min="15901" max="15901" width="6.140625" style="243" customWidth="1"/>
    <col min="15902" max="15902" width="0.7109375" style="243" customWidth="1"/>
    <col min="15903" max="15903" width="3.28515625" style="243" customWidth="1"/>
    <col min="15904" max="15904" width="1.85546875" style="243" customWidth="1"/>
    <col min="15905" max="15905" width="5.42578125" style="243" customWidth="1"/>
    <col min="15906" max="15906" width="0.7109375" style="243" customWidth="1"/>
    <col min="15907" max="15907" width="3.140625" style="243" customWidth="1"/>
    <col min="15908" max="15908" width="1.85546875" style="243" customWidth="1"/>
    <col min="15909" max="15909" width="6" style="243" customWidth="1"/>
    <col min="15910" max="15910" width="0.7109375" style="243" customWidth="1"/>
    <col min="15911" max="15911" width="3.42578125" style="243" customWidth="1"/>
    <col min="15912" max="15912" width="1.85546875" style="243" customWidth="1"/>
    <col min="15913" max="15913" width="5.5703125" style="243" customWidth="1"/>
    <col min="15914" max="15914" width="0.7109375" style="243" customWidth="1"/>
    <col min="15915" max="15915" width="3.7109375" style="243" customWidth="1"/>
    <col min="15916" max="15916" width="1.85546875" style="243" customWidth="1"/>
    <col min="15917" max="15917" width="5.28515625" style="243" customWidth="1"/>
    <col min="15918" max="15918" width="0.7109375" style="243" customWidth="1"/>
    <col min="15919" max="15919" width="3.7109375" style="243" customWidth="1"/>
    <col min="15920" max="15920" width="1.85546875" style="243" customWidth="1"/>
    <col min="15921" max="15921" width="7.140625" style="243" customWidth="1"/>
    <col min="15922" max="15922" width="5.5703125" style="243" customWidth="1"/>
    <col min="15923" max="15923" width="2" style="243" customWidth="1"/>
    <col min="15924" max="15924" width="11.7109375" style="243" customWidth="1"/>
    <col min="15925" max="15925" width="6.28515625" style="243" customWidth="1"/>
    <col min="15926" max="15926" width="11.5703125" style="243" customWidth="1"/>
    <col min="15927" max="15927" width="14.140625" style="243" bestFit="1" customWidth="1"/>
    <col min="15928" max="15928" width="10.7109375" style="243"/>
    <col min="15929" max="15929" width="15.28515625" style="243" customWidth="1"/>
    <col min="15930" max="16130" width="10.7109375" style="243"/>
    <col min="16131" max="16131" width="2.7109375" style="243" customWidth="1"/>
    <col min="16132" max="16132" width="1.85546875" style="243" customWidth="1"/>
    <col min="16133" max="16133" width="5.140625" style="243" customWidth="1"/>
    <col min="16134" max="16134" width="0.7109375" style="243" customWidth="1"/>
    <col min="16135" max="16135" width="4" style="243" bestFit="1" customWidth="1"/>
    <col min="16136" max="16136" width="1.7109375" style="243" customWidth="1"/>
    <col min="16137" max="16137" width="7" style="243" bestFit="1" customWidth="1"/>
    <col min="16138" max="16138" width="0.7109375" style="243" customWidth="1"/>
    <col min="16139" max="16139" width="4" style="243" bestFit="1" customWidth="1"/>
    <col min="16140" max="16140" width="1.85546875" style="243" customWidth="1"/>
    <col min="16141" max="16141" width="5.42578125" style="243" customWidth="1"/>
    <col min="16142" max="16142" width="0.7109375" style="243" customWidth="1"/>
    <col min="16143" max="16143" width="4" style="243" bestFit="1" customWidth="1"/>
    <col min="16144" max="16144" width="1.85546875" style="243" customWidth="1"/>
    <col min="16145" max="16145" width="5.7109375" style="243" customWidth="1"/>
    <col min="16146" max="16146" width="0.7109375" style="243" customWidth="1"/>
    <col min="16147" max="16147" width="2.7109375" style="243" customWidth="1"/>
    <col min="16148" max="16148" width="1.85546875" style="243" customWidth="1"/>
    <col min="16149" max="16149" width="6" style="243" customWidth="1"/>
    <col min="16150" max="16150" width="0.7109375" style="243" customWidth="1"/>
    <col min="16151" max="16151" width="3.28515625" style="243" customWidth="1"/>
    <col min="16152" max="16152" width="1.85546875" style="243" customWidth="1"/>
    <col min="16153" max="16153" width="5.28515625" style="243" customWidth="1"/>
    <col min="16154" max="16154" width="0.7109375" style="243" customWidth="1"/>
    <col min="16155" max="16155" width="2.85546875" style="243" customWidth="1"/>
    <col min="16156" max="16156" width="1.85546875" style="243" customWidth="1"/>
    <col min="16157" max="16157" width="6.140625" style="243" customWidth="1"/>
    <col min="16158" max="16158" width="0.7109375" style="243" customWidth="1"/>
    <col min="16159" max="16159" width="3.28515625" style="243" customWidth="1"/>
    <col min="16160" max="16160" width="1.85546875" style="243" customWidth="1"/>
    <col min="16161" max="16161" width="5.42578125" style="243" customWidth="1"/>
    <col min="16162" max="16162" width="0.7109375" style="243" customWidth="1"/>
    <col min="16163" max="16163" width="3.140625" style="243" customWidth="1"/>
    <col min="16164" max="16164" width="1.85546875" style="243" customWidth="1"/>
    <col min="16165" max="16165" width="6" style="243" customWidth="1"/>
    <col min="16166" max="16166" width="0.7109375" style="243" customWidth="1"/>
    <col min="16167" max="16167" width="3.42578125" style="243" customWidth="1"/>
    <col min="16168" max="16168" width="1.85546875" style="243" customWidth="1"/>
    <col min="16169" max="16169" width="5.5703125" style="243" customWidth="1"/>
    <col min="16170" max="16170" width="0.7109375" style="243" customWidth="1"/>
    <col min="16171" max="16171" width="3.7109375" style="243" customWidth="1"/>
    <col min="16172" max="16172" width="1.85546875" style="243" customWidth="1"/>
    <col min="16173" max="16173" width="5.28515625" style="243" customWidth="1"/>
    <col min="16174" max="16174" width="0.7109375" style="243" customWidth="1"/>
    <col min="16175" max="16175" width="3.7109375" style="243" customWidth="1"/>
    <col min="16176" max="16176" width="1.85546875" style="243" customWidth="1"/>
    <col min="16177" max="16177" width="7.140625" style="243" customWidth="1"/>
    <col min="16178" max="16178" width="5.5703125" style="243" customWidth="1"/>
    <col min="16179" max="16179" width="2" style="243" customWidth="1"/>
    <col min="16180" max="16180" width="11.7109375" style="243" customWidth="1"/>
    <col min="16181" max="16181" width="6.28515625" style="243" customWidth="1"/>
    <col min="16182" max="16182" width="11.5703125" style="243" customWidth="1"/>
    <col min="16183" max="16183" width="14.140625" style="243" bestFit="1" customWidth="1"/>
    <col min="16184" max="16184" width="10.7109375" style="243"/>
    <col min="16185" max="16185" width="15.28515625" style="243" customWidth="1"/>
    <col min="16186" max="16384" width="10.7109375" style="243"/>
  </cols>
  <sheetData>
    <row r="1" spans="1:62" ht="9.75" customHeight="1">
      <c r="A1" s="240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242"/>
      <c r="BF1" s="242"/>
      <c r="BG1" s="242"/>
      <c r="BH1" s="242"/>
      <c r="BI1" s="242"/>
      <c r="BJ1" s="242"/>
    </row>
    <row r="2" spans="1:62" ht="15.75" customHeight="1" thickBot="1">
      <c r="A2" s="240"/>
      <c r="C2" s="244"/>
      <c r="D2" s="245" t="s">
        <v>0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2"/>
      <c r="BF2" s="242"/>
      <c r="BG2" s="242"/>
      <c r="BH2" s="242"/>
      <c r="BI2" s="242"/>
      <c r="BJ2" s="242"/>
    </row>
    <row r="3" spans="1:62" ht="16.5" customHeight="1">
      <c r="A3" s="388" t="s">
        <v>1</v>
      </c>
      <c r="B3" s="246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406"/>
      <c r="AN3" s="407"/>
      <c r="AO3" s="407"/>
      <c r="AP3" s="407"/>
      <c r="AQ3" s="407"/>
      <c r="AR3" s="407"/>
      <c r="AS3" s="407"/>
      <c r="AT3" s="407"/>
      <c r="AU3" s="407"/>
      <c r="AV3" s="407"/>
      <c r="AW3" s="407"/>
      <c r="AX3" s="407"/>
      <c r="AY3" s="407"/>
      <c r="AZ3" s="407"/>
      <c r="BA3" s="247"/>
      <c r="BB3" s="242"/>
      <c r="BC3" s="242"/>
      <c r="BD3" s="242"/>
      <c r="BE3" s="242"/>
      <c r="BF3" s="242"/>
      <c r="BG3" s="242"/>
      <c r="BH3" s="242"/>
      <c r="BI3" s="242"/>
      <c r="BJ3" s="242"/>
    </row>
    <row r="4" spans="1:62" ht="9.75" customHeight="1" thickBot="1">
      <c r="A4" s="388"/>
      <c r="B4" s="246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2"/>
      <c r="AM4" s="408" t="s">
        <v>86</v>
      </c>
      <c r="AN4" s="409"/>
      <c r="AO4" s="409"/>
      <c r="AP4" s="409"/>
      <c r="AQ4" s="409"/>
      <c r="AR4" s="409"/>
      <c r="AS4" s="409"/>
      <c r="AT4" s="409"/>
      <c r="AU4" s="409"/>
      <c r="AV4" s="409"/>
      <c r="AW4" s="409"/>
      <c r="AX4" s="409"/>
      <c r="AY4" s="409"/>
      <c r="AZ4" s="409"/>
      <c r="BA4" s="247"/>
      <c r="BB4" s="242"/>
      <c r="BC4" s="242"/>
      <c r="BD4" s="242"/>
      <c r="BE4" s="242"/>
      <c r="BF4" s="242"/>
      <c r="BG4" s="242"/>
      <c r="BH4" s="242"/>
      <c r="BI4" s="242"/>
      <c r="BJ4" s="242"/>
    </row>
    <row r="5" spans="1:62" s="254" customFormat="1" ht="60.75" customHeight="1" thickBot="1">
      <c r="A5" s="388"/>
      <c r="B5" s="246"/>
      <c r="C5" s="249"/>
      <c r="D5" s="410" t="s">
        <v>3</v>
      </c>
      <c r="E5" s="411"/>
      <c r="F5" s="411"/>
      <c r="G5" s="411"/>
      <c r="H5" s="411"/>
      <c r="I5" s="412"/>
      <c r="J5" s="412"/>
      <c r="K5" s="412"/>
      <c r="L5" s="412"/>
      <c r="M5" s="412"/>
      <c r="N5" s="412"/>
      <c r="O5" s="412"/>
      <c r="P5" s="413"/>
      <c r="Q5" s="410" t="s">
        <v>5</v>
      </c>
      <c r="R5" s="411"/>
      <c r="S5" s="411"/>
      <c r="T5" s="411"/>
      <c r="U5" s="411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3"/>
      <c r="AL5" s="250"/>
      <c r="AM5" s="414" t="s">
        <v>87</v>
      </c>
      <c r="AN5" s="385"/>
      <c r="AO5" s="385"/>
      <c r="AP5" s="385"/>
      <c r="AQ5" s="415">
        <v>36</v>
      </c>
      <c r="AR5" s="416"/>
      <c r="AS5" s="384" t="s">
        <v>8</v>
      </c>
      <c r="AT5" s="385"/>
      <c r="AU5" s="385"/>
      <c r="AV5" s="385"/>
      <c r="AW5" s="251">
        <v>1820</v>
      </c>
      <c r="AX5" s="384" t="s">
        <v>9</v>
      </c>
      <c r="AY5" s="385"/>
      <c r="AZ5" s="252">
        <v>1565</v>
      </c>
      <c r="BA5" s="386"/>
      <c r="BB5" s="387"/>
      <c r="BC5" s="387"/>
      <c r="BD5" s="387"/>
      <c r="BE5" s="253"/>
      <c r="BF5" s="253"/>
      <c r="BG5" s="253"/>
      <c r="BH5" s="253"/>
      <c r="BI5" s="253"/>
      <c r="BJ5" s="253"/>
    </row>
    <row r="6" spans="1:62" s="254" customFormat="1" ht="26.25" customHeight="1">
      <c r="A6" s="388"/>
      <c r="B6" s="246"/>
      <c r="C6" s="249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3"/>
      <c r="AM6" s="253"/>
      <c r="AN6" s="253"/>
      <c r="AO6" s="253"/>
      <c r="AP6" s="253"/>
      <c r="AQ6" s="257"/>
      <c r="AR6" s="257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</row>
    <row r="7" spans="1:62" s="261" customFormat="1" ht="15.75" customHeight="1">
      <c r="A7" s="258"/>
      <c r="B7" s="259"/>
      <c r="C7" s="244"/>
      <c r="D7" s="245" t="s">
        <v>10</v>
      </c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60"/>
      <c r="BF7" s="260"/>
      <c r="BG7" s="260"/>
      <c r="BH7" s="260"/>
      <c r="BI7" s="260"/>
      <c r="BJ7" s="260"/>
    </row>
    <row r="8" spans="1:62" s="261" customFormat="1" ht="15.75" customHeight="1" thickBot="1">
      <c r="A8" s="388" t="s">
        <v>11</v>
      </c>
      <c r="B8" s="246"/>
      <c r="C8" s="260"/>
      <c r="D8" s="262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</row>
    <row r="9" spans="1:62" s="254" customFormat="1" ht="39" customHeight="1" thickBot="1">
      <c r="A9" s="388"/>
      <c r="B9" s="246"/>
      <c r="C9" s="263"/>
      <c r="D9" s="389"/>
      <c r="E9" s="390"/>
      <c r="F9" s="390"/>
      <c r="G9" s="390"/>
      <c r="H9" s="390"/>
      <c r="I9" s="390"/>
      <c r="J9" s="390"/>
      <c r="K9" s="390"/>
      <c r="L9" s="390"/>
      <c r="M9" s="390"/>
      <c r="N9" s="390"/>
      <c r="O9" s="391"/>
      <c r="P9" s="391"/>
      <c r="Q9" s="392"/>
      <c r="R9" s="264"/>
      <c r="S9" s="264"/>
      <c r="T9" s="264"/>
      <c r="U9" s="264"/>
      <c r="V9" s="264"/>
      <c r="W9" s="264"/>
      <c r="X9" s="264"/>
      <c r="Y9" s="264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  <c r="BI9" s="253"/>
      <c r="BJ9" s="253"/>
    </row>
    <row r="10" spans="1:62" ht="24.95" customHeight="1">
      <c r="A10" s="388"/>
      <c r="B10" s="246"/>
      <c r="C10" s="242"/>
      <c r="D10" s="265" t="s">
        <v>88</v>
      </c>
      <c r="E10" s="393" t="s">
        <v>13</v>
      </c>
      <c r="F10" s="394"/>
      <c r="G10" s="394"/>
      <c r="H10" s="394"/>
      <c r="I10" s="394"/>
      <c r="J10" s="394"/>
      <c r="K10" s="394"/>
      <c r="L10" s="394"/>
      <c r="M10" s="394"/>
      <c r="N10" s="394"/>
      <c r="O10" s="395"/>
      <c r="P10" s="396"/>
      <c r="Q10" s="397"/>
      <c r="R10" s="242"/>
      <c r="S10" s="266"/>
      <c r="T10" s="267"/>
      <c r="U10" s="242"/>
      <c r="V10" s="242"/>
      <c r="W10" s="268" t="s">
        <v>89</v>
      </c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</row>
    <row r="11" spans="1:62" ht="24.95" customHeight="1" thickBot="1">
      <c r="A11" s="388"/>
      <c r="B11" s="246"/>
      <c r="C11" s="242"/>
      <c r="D11" s="269" t="s">
        <v>90</v>
      </c>
      <c r="E11" s="398" t="s">
        <v>16</v>
      </c>
      <c r="F11" s="399"/>
      <c r="G11" s="399"/>
      <c r="H11" s="399"/>
      <c r="I11" s="399"/>
      <c r="J11" s="399"/>
      <c r="K11" s="399"/>
      <c r="L11" s="399"/>
      <c r="M11" s="399"/>
      <c r="N11" s="400"/>
      <c r="O11" s="401">
        <f>O10*52</f>
        <v>0</v>
      </c>
      <c r="P11" s="402"/>
      <c r="Q11" s="403"/>
      <c r="R11" s="242"/>
      <c r="S11" s="266"/>
      <c r="T11" s="270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  <c r="BI11" s="242"/>
      <c r="BJ11" s="242"/>
    </row>
    <row r="12" spans="1:62" ht="34.5" customHeight="1">
      <c r="A12" s="388"/>
      <c r="B12" s="246"/>
      <c r="C12" s="242"/>
      <c r="D12" s="271" t="s">
        <v>91</v>
      </c>
      <c r="E12" s="404" t="s">
        <v>17</v>
      </c>
      <c r="F12" s="405"/>
      <c r="G12" s="405"/>
      <c r="H12" s="405"/>
      <c r="I12" s="405"/>
      <c r="J12" s="405"/>
      <c r="K12" s="405"/>
      <c r="L12" s="405"/>
      <c r="M12" s="405"/>
      <c r="N12" s="405"/>
      <c r="O12" s="395">
        <v>0</v>
      </c>
      <c r="P12" s="396"/>
      <c r="Q12" s="397"/>
      <c r="R12" s="242"/>
      <c r="S12" s="266"/>
      <c r="T12" s="267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/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</row>
    <row r="13" spans="1:62" ht="24.95" customHeight="1" thickBot="1">
      <c r="A13" s="388"/>
      <c r="B13" s="246"/>
      <c r="C13" s="242"/>
      <c r="D13" s="272" t="s">
        <v>91</v>
      </c>
      <c r="E13" s="417" t="s">
        <v>16</v>
      </c>
      <c r="F13" s="418"/>
      <c r="G13" s="418"/>
      <c r="H13" s="418"/>
      <c r="I13" s="418"/>
      <c r="J13" s="418"/>
      <c r="K13" s="418"/>
      <c r="L13" s="418"/>
      <c r="M13" s="418"/>
      <c r="N13" s="419"/>
      <c r="O13" s="420">
        <f>O12*12</f>
        <v>0</v>
      </c>
      <c r="P13" s="421"/>
      <c r="Q13" s="422"/>
      <c r="R13" s="242"/>
      <c r="S13" s="266"/>
      <c r="T13" s="267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2"/>
      <c r="AN13" s="242"/>
      <c r="AO13" s="242"/>
      <c r="AP13" s="242"/>
      <c r="AQ13" s="242"/>
      <c r="AR13" s="242"/>
      <c r="AS13" s="242"/>
      <c r="AT13" s="242"/>
      <c r="AU13" s="242"/>
      <c r="AV13" s="242"/>
      <c r="AW13" s="242"/>
      <c r="AX13" s="242"/>
      <c r="AY13" s="242"/>
      <c r="AZ13" s="242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</row>
    <row r="14" spans="1:62" ht="38.25" customHeight="1" thickBot="1">
      <c r="A14" s="388"/>
      <c r="B14" s="246"/>
      <c r="C14" s="242"/>
      <c r="D14" s="423" t="s">
        <v>92</v>
      </c>
      <c r="E14" s="424"/>
      <c r="F14" s="424"/>
      <c r="G14" s="424"/>
      <c r="H14" s="424"/>
      <c r="I14" s="424"/>
      <c r="J14" s="424"/>
      <c r="K14" s="424"/>
      <c r="L14" s="424"/>
      <c r="M14" s="424"/>
      <c r="N14" s="425"/>
      <c r="O14" s="426">
        <f>(O11+O13)/1820*Q94</f>
        <v>0</v>
      </c>
      <c r="P14" s="427"/>
      <c r="Q14" s="428"/>
      <c r="R14" s="242"/>
      <c r="S14" s="266"/>
      <c r="T14" s="267"/>
      <c r="U14" s="242"/>
      <c r="V14" s="242"/>
      <c r="W14" s="242"/>
      <c r="X14" s="273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2"/>
      <c r="AW14" s="242"/>
      <c r="AX14" s="242"/>
      <c r="AY14" s="242"/>
      <c r="AZ14" s="242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</row>
    <row r="15" spans="1:62" ht="15.75" customHeight="1">
      <c r="A15" s="388"/>
      <c r="B15" s="246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42"/>
      <c r="AR15" s="242"/>
      <c r="AS15" s="242"/>
      <c r="AT15" s="242"/>
      <c r="AU15" s="242"/>
      <c r="AV15" s="242"/>
      <c r="AW15" s="242"/>
      <c r="AX15" s="242"/>
      <c r="AY15" s="242"/>
      <c r="AZ15" s="242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</row>
    <row r="16" spans="1:62" ht="15.75" customHeight="1">
      <c r="A16" s="274"/>
      <c r="B16" s="274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275"/>
      <c r="BH16" s="275"/>
      <c r="BI16" s="275"/>
      <c r="BJ16" s="275"/>
    </row>
    <row r="17" spans="1:62" ht="15.75" customHeight="1">
      <c r="A17" s="240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</row>
    <row r="18" spans="1:62" s="261" customFormat="1" ht="15.75" customHeight="1">
      <c r="A18" s="258"/>
      <c r="B18" s="259"/>
      <c r="C18" s="244"/>
      <c r="D18" s="245" t="s">
        <v>19</v>
      </c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60"/>
      <c r="BF18" s="260"/>
      <c r="BG18" s="260"/>
      <c r="BH18" s="260"/>
      <c r="BI18" s="260"/>
      <c r="BJ18" s="260"/>
    </row>
    <row r="19" spans="1:62" ht="15.75" customHeight="1" thickBot="1">
      <c r="A19" s="388" t="s">
        <v>11</v>
      </c>
      <c r="B19" s="246"/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2"/>
      <c r="BB19" s="242"/>
      <c r="BC19" s="242"/>
      <c r="BD19" s="242"/>
      <c r="BE19" s="242"/>
      <c r="BF19" s="242"/>
      <c r="BG19" s="242"/>
      <c r="BH19" s="242"/>
      <c r="BI19" s="242"/>
      <c r="BJ19" s="242"/>
    </row>
    <row r="20" spans="1:62" s="261" customFormat="1" ht="15.75" customHeight="1">
      <c r="A20" s="388"/>
      <c r="B20" s="246"/>
      <c r="C20" s="260"/>
      <c r="D20" s="260"/>
      <c r="E20" s="260"/>
      <c r="F20" s="260"/>
      <c r="G20" s="429" t="s">
        <v>21</v>
      </c>
      <c r="H20" s="430"/>
      <c r="I20" s="431"/>
      <c r="J20" s="276"/>
      <c r="K20" s="429" t="s">
        <v>22</v>
      </c>
      <c r="L20" s="430"/>
      <c r="M20" s="431"/>
      <c r="N20" s="260"/>
      <c r="O20" s="429" t="s">
        <v>23</v>
      </c>
      <c r="P20" s="430"/>
      <c r="Q20" s="431"/>
      <c r="R20" s="260"/>
      <c r="S20" s="429" t="s">
        <v>24</v>
      </c>
      <c r="T20" s="430"/>
      <c r="U20" s="431"/>
      <c r="V20" s="260"/>
      <c r="W20" s="429" t="s">
        <v>25</v>
      </c>
      <c r="X20" s="430"/>
      <c r="Y20" s="431"/>
      <c r="Z20" s="260"/>
      <c r="AA20" s="429" t="s">
        <v>26</v>
      </c>
      <c r="AB20" s="430"/>
      <c r="AC20" s="431"/>
      <c r="AD20" s="260"/>
      <c r="AE20" s="429" t="s">
        <v>27</v>
      </c>
      <c r="AF20" s="430"/>
      <c r="AG20" s="431"/>
      <c r="AH20" s="260"/>
      <c r="AI20" s="260"/>
      <c r="AJ20" s="260"/>
      <c r="AK20" s="260"/>
      <c r="AL20" s="260"/>
      <c r="AM20" s="260"/>
      <c r="AN20" s="260"/>
      <c r="AO20" s="260"/>
      <c r="AP20" s="260"/>
      <c r="AQ20" s="260" t="s">
        <v>93</v>
      </c>
      <c r="AR20" s="260"/>
      <c r="AS20" s="260"/>
      <c r="AT20" s="260"/>
      <c r="AU20" s="260"/>
      <c r="AV20" s="260"/>
      <c r="AW20" s="260"/>
      <c r="AX20" s="260"/>
      <c r="AY20" s="260"/>
      <c r="AZ20" s="260"/>
      <c r="BA20" s="260"/>
      <c r="BB20" s="260"/>
      <c r="BC20" s="260"/>
      <c r="BD20" s="260"/>
      <c r="BE20" s="260"/>
      <c r="BF20" s="260"/>
      <c r="BG20" s="260"/>
      <c r="BH20" s="260"/>
      <c r="BI20" s="260"/>
      <c r="BJ20" s="260"/>
    </row>
    <row r="21" spans="1:62" ht="15.75" customHeight="1">
      <c r="A21" s="388"/>
      <c r="B21" s="246"/>
      <c r="C21" s="242"/>
      <c r="D21" s="242"/>
      <c r="E21" s="242"/>
      <c r="F21" s="242"/>
      <c r="G21" s="277"/>
      <c r="H21" s="278"/>
      <c r="I21" s="279"/>
      <c r="K21" s="277"/>
      <c r="L21" s="278"/>
      <c r="M21" s="279"/>
      <c r="O21" s="277"/>
      <c r="P21" s="278"/>
      <c r="Q21" s="279"/>
      <c r="S21" s="277"/>
      <c r="T21" s="278"/>
      <c r="U21" s="279"/>
      <c r="W21" s="277"/>
      <c r="X21" s="278"/>
      <c r="Y21" s="279"/>
      <c r="AA21" s="277"/>
      <c r="AB21" s="278"/>
      <c r="AC21" s="279"/>
      <c r="AE21" s="277"/>
      <c r="AF21" s="278"/>
      <c r="AG21" s="279"/>
      <c r="AH21" s="242"/>
      <c r="AI21" s="242"/>
      <c r="AJ21" s="242"/>
      <c r="AK21" s="242"/>
      <c r="AL21" s="242"/>
      <c r="AM21" s="242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</row>
    <row r="22" spans="1:62" ht="15.75" customHeight="1">
      <c r="A22" s="388"/>
      <c r="B22" s="246"/>
      <c r="C22" s="242"/>
      <c r="D22" s="242"/>
      <c r="E22" s="242"/>
      <c r="F22" s="242"/>
      <c r="G22" s="280"/>
      <c r="H22" s="281"/>
      <c r="I22" s="282"/>
      <c r="K22" s="280"/>
      <c r="L22" s="281"/>
      <c r="M22" s="282"/>
      <c r="O22" s="280"/>
      <c r="P22" s="281"/>
      <c r="Q22" s="282"/>
      <c r="S22" s="280"/>
      <c r="T22" s="281"/>
      <c r="U22" s="282"/>
      <c r="W22" s="280"/>
      <c r="X22" s="281"/>
      <c r="Y22" s="282"/>
      <c r="AA22" s="280"/>
      <c r="AB22" s="281"/>
      <c r="AC22" s="282"/>
      <c r="AE22" s="280"/>
      <c r="AF22" s="281"/>
      <c r="AG22" s="28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2"/>
      <c r="BB22" s="242"/>
      <c r="BC22" s="242"/>
      <c r="BD22" s="242"/>
      <c r="BE22" s="242"/>
      <c r="BF22" s="242"/>
      <c r="BG22" s="242"/>
      <c r="BH22" s="242"/>
      <c r="BI22" s="242"/>
      <c r="BJ22" s="242"/>
    </row>
    <row r="23" spans="1:62" ht="15.75" customHeight="1">
      <c r="A23" s="388"/>
      <c r="B23" s="246"/>
      <c r="C23" s="242"/>
      <c r="D23" s="242"/>
      <c r="E23" s="242"/>
      <c r="F23" s="242"/>
      <c r="G23" s="435">
        <v>0</v>
      </c>
      <c r="H23" s="436"/>
      <c r="I23" s="437"/>
      <c r="K23" s="435">
        <v>0</v>
      </c>
      <c r="L23" s="436"/>
      <c r="M23" s="437"/>
      <c r="O23" s="435">
        <v>0</v>
      </c>
      <c r="P23" s="436"/>
      <c r="Q23" s="437"/>
      <c r="S23" s="435">
        <v>0</v>
      </c>
      <c r="T23" s="436"/>
      <c r="U23" s="437"/>
      <c r="W23" s="435">
        <v>0</v>
      </c>
      <c r="X23" s="436"/>
      <c r="Y23" s="437"/>
      <c r="AA23" s="435">
        <v>0</v>
      </c>
      <c r="AB23" s="436"/>
      <c r="AC23" s="437"/>
      <c r="AE23" s="435">
        <v>0</v>
      </c>
      <c r="AF23" s="436"/>
      <c r="AG23" s="437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242"/>
      <c r="AU23" s="242"/>
      <c r="AV23" s="242"/>
      <c r="AW23" s="242"/>
      <c r="AX23" s="242"/>
      <c r="AY23" s="242"/>
      <c r="AZ23" s="242"/>
      <c r="BA23" s="242"/>
      <c r="BB23" s="242"/>
      <c r="BC23" s="242"/>
      <c r="BD23" s="242"/>
      <c r="BE23" s="242"/>
      <c r="BF23" s="242"/>
      <c r="BG23" s="242"/>
      <c r="BH23" s="242"/>
      <c r="BI23" s="242"/>
      <c r="BJ23" s="242"/>
    </row>
    <row r="24" spans="1:62" ht="15.75" customHeight="1">
      <c r="A24" s="388"/>
      <c r="B24" s="246"/>
      <c r="C24" s="242"/>
      <c r="D24" s="242"/>
      <c r="E24" s="242"/>
      <c r="F24" s="242"/>
      <c r="G24" s="435">
        <v>0</v>
      </c>
      <c r="H24" s="436"/>
      <c r="I24" s="437"/>
      <c r="K24" s="435">
        <v>0</v>
      </c>
      <c r="L24" s="436"/>
      <c r="M24" s="437"/>
      <c r="O24" s="435">
        <v>0</v>
      </c>
      <c r="P24" s="436"/>
      <c r="Q24" s="437"/>
      <c r="S24" s="435">
        <v>0</v>
      </c>
      <c r="T24" s="436"/>
      <c r="U24" s="437"/>
      <c r="W24" s="435">
        <v>0</v>
      </c>
      <c r="X24" s="436"/>
      <c r="Y24" s="437"/>
      <c r="AA24" s="435">
        <v>0</v>
      </c>
      <c r="AB24" s="436"/>
      <c r="AC24" s="437"/>
      <c r="AE24" s="435">
        <v>0</v>
      </c>
      <c r="AF24" s="436"/>
      <c r="AG24" s="437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</row>
    <row r="25" spans="1:62" ht="15.75" customHeight="1">
      <c r="A25" s="388"/>
      <c r="B25" s="246"/>
      <c r="C25" s="242"/>
      <c r="D25" s="242"/>
      <c r="E25" s="242"/>
      <c r="F25" s="242"/>
      <c r="G25" s="432">
        <f>(G24-G23)*24</f>
        <v>0</v>
      </c>
      <c r="H25" s="433"/>
      <c r="I25" s="434"/>
      <c r="J25" s="79"/>
      <c r="K25" s="432">
        <f>(K24-K23)*24</f>
        <v>0</v>
      </c>
      <c r="L25" s="433"/>
      <c r="M25" s="434"/>
      <c r="N25" s="79"/>
      <c r="O25" s="432">
        <f>(O24-O23)*24</f>
        <v>0</v>
      </c>
      <c r="P25" s="433"/>
      <c r="Q25" s="434"/>
      <c r="R25" s="79"/>
      <c r="S25" s="432">
        <f>(S24-S23)*24</f>
        <v>0</v>
      </c>
      <c r="T25" s="433"/>
      <c r="U25" s="434"/>
      <c r="V25" s="79"/>
      <c r="W25" s="432">
        <f>(W24-W23)*24</f>
        <v>0</v>
      </c>
      <c r="X25" s="433"/>
      <c r="Y25" s="434"/>
      <c r="Z25" s="79"/>
      <c r="AA25" s="432">
        <f>(AA24-AA23)*24</f>
        <v>0</v>
      </c>
      <c r="AB25" s="433"/>
      <c r="AC25" s="434"/>
      <c r="AD25" s="79"/>
      <c r="AE25" s="432">
        <f>(AE24-AE23)*24</f>
        <v>0</v>
      </c>
      <c r="AF25" s="433"/>
      <c r="AG25" s="434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</row>
    <row r="26" spans="1:62" ht="15.75" customHeight="1">
      <c r="A26" s="388"/>
      <c r="B26" s="246"/>
      <c r="C26" s="242"/>
      <c r="D26" s="242"/>
      <c r="E26" s="242"/>
      <c r="F26" s="242"/>
      <c r="G26" s="280"/>
      <c r="H26" s="281"/>
      <c r="I26" s="282"/>
      <c r="K26" s="280"/>
      <c r="L26" s="281"/>
      <c r="M26" s="282"/>
      <c r="O26" s="280"/>
      <c r="P26" s="281"/>
      <c r="Q26" s="282"/>
      <c r="S26" s="280"/>
      <c r="T26" s="281"/>
      <c r="U26" s="282"/>
      <c r="W26" s="280"/>
      <c r="X26" s="281"/>
      <c r="Y26" s="282"/>
      <c r="AA26" s="280"/>
      <c r="AB26" s="281"/>
      <c r="AC26" s="282"/>
      <c r="AE26" s="280"/>
      <c r="AF26" s="281"/>
      <c r="AG26" s="282"/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  <c r="AV26" s="242"/>
      <c r="AW26" s="242"/>
      <c r="AX26" s="242"/>
      <c r="AY26" s="242"/>
      <c r="AZ26" s="242"/>
      <c r="BA26" s="242"/>
      <c r="BB26" s="242"/>
      <c r="BC26" s="242"/>
      <c r="BD26" s="242"/>
      <c r="BE26" s="242"/>
      <c r="BF26" s="242"/>
      <c r="BG26" s="242"/>
      <c r="BH26" s="242"/>
      <c r="BI26" s="242"/>
      <c r="BJ26" s="242"/>
    </row>
    <row r="27" spans="1:62" ht="15.75" customHeight="1">
      <c r="A27" s="388"/>
      <c r="B27" s="246"/>
      <c r="C27" s="242"/>
      <c r="D27" s="242"/>
      <c r="E27" s="242"/>
      <c r="F27" s="242"/>
      <c r="G27" s="435">
        <v>0</v>
      </c>
      <c r="H27" s="436"/>
      <c r="I27" s="437"/>
      <c r="K27" s="435">
        <v>0</v>
      </c>
      <c r="L27" s="436"/>
      <c r="M27" s="437"/>
      <c r="O27" s="435">
        <v>0</v>
      </c>
      <c r="P27" s="436"/>
      <c r="Q27" s="437"/>
      <c r="S27" s="435">
        <v>0</v>
      </c>
      <c r="T27" s="436"/>
      <c r="U27" s="437"/>
      <c r="W27" s="435">
        <v>0</v>
      </c>
      <c r="X27" s="436"/>
      <c r="Y27" s="437"/>
      <c r="AA27" s="435">
        <v>0</v>
      </c>
      <c r="AB27" s="436"/>
      <c r="AC27" s="437"/>
      <c r="AE27" s="435">
        <v>0</v>
      </c>
      <c r="AF27" s="436"/>
      <c r="AG27" s="437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  <c r="BB27" s="242"/>
      <c r="BC27" s="242"/>
      <c r="BD27" s="242"/>
      <c r="BE27" s="242"/>
      <c r="BF27" s="242"/>
      <c r="BG27" s="242"/>
      <c r="BH27" s="242"/>
      <c r="BI27" s="242"/>
      <c r="BJ27" s="242"/>
    </row>
    <row r="28" spans="1:62" ht="15.75" customHeight="1">
      <c r="A28" s="388"/>
      <c r="B28" s="246"/>
      <c r="C28" s="242"/>
      <c r="D28" s="242"/>
      <c r="E28" s="242"/>
      <c r="F28" s="242"/>
      <c r="G28" s="435">
        <v>0</v>
      </c>
      <c r="H28" s="436"/>
      <c r="I28" s="437"/>
      <c r="K28" s="435">
        <v>0</v>
      </c>
      <c r="L28" s="436"/>
      <c r="M28" s="437"/>
      <c r="O28" s="435">
        <v>0</v>
      </c>
      <c r="P28" s="436"/>
      <c r="Q28" s="437"/>
      <c r="S28" s="435">
        <v>0</v>
      </c>
      <c r="T28" s="436"/>
      <c r="U28" s="437"/>
      <c r="W28" s="435">
        <v>0</v>
      </c>
      <c r="X28" s="436"/>
      <c r="Y28" s="437"/>
      <c r="AA28" s="435">
        <v>0</v>
      </c>
      <c r="AB28" s="436"/>
      <c r="AC28" s="437"/>
      <c r="AE28" s="435">
        <v>0</v>
      </c>
      <c r="AF28" s="436"/>
      <c r="AG28" s="437"/>
      <c r="AH28" s="438" t="s">
        <v>28</v>
      </c>
      <c r="AI28" s="438"/>
      <c r="AJ28" s="438"/>
      <c r="AK28" s="283"/>
      <c r="AL28" s="242"/>
      <c r="AM28" s="242"/>
      <c r="AN28" s="242"/>
      <c r="AO28" s="242"/>
      <c r="AP28" s="242"/>
      <c r="AQ28" s="242"/>
      <c r="AR28" s="242"/>
      <c r="AS28" s="242"/>
      <c r="AT28" s="242"/>
      <c r="AU28" s="242"/>
      <c r="AV28" s="242"/>
      <c r="AW28" s="242"/>
      <c r="AX28" s="242"/>
      <c r="AY28" s="242"/>
      <c r="AZ28" s="242"/>
      <c r="BA28" s="242"/>
      <c r="BB28" s="242"/>
      <c r="BC28" s="242"/>
      <c r="BD28" s="242"/>
      <c r="BE28" s="242"/>
      <c r="BF28" s="242"/>
      <c r="BG28" s="242"/>
      <c r="BH28" s="242"/>
      <c r="BI28" s="242"/>
      <c r="BJ28" s="242"/>
    </row>
    <row r="29" spans="1:62" ht="15.75" customHeight="1">
      <c r="A29" s="388"/>
      <c r="B29" s="246"/>
      <c r="C29" s="242"/>
      <c r="D29" s="242"/>
      <c r="E29" s="242"/>
      <c r="F29" s="242"/>
      <c r="G29" s="432">
        <f>(G28-G27)*24</f>
        <v>0</v>
      </c>
      <c r="H29" s="433"/>
      <c r="I29" s="434"/>
      <c r="J29" s="79"/>
      <c r="K29" s="432">
        <f>(K28-K27)*24</f>
        <v>0</v>
      </c>
      <c r="L29" s="433"/>
      <c r="M29" s="434"/>
      <c r="N29" s="79"/>
      <c r="O29" s="432">
        <f>(O28-O27)*24</f>
        <v>0</v>
      </c>
      <c r="P29" s="433"/>
      <c r="Q29" s="434"/>
      <c r="R29" s="79"/>
      <c r="S29" s="432">
        <f>(S28-S27)*24</f>
        <v>0</v>
      </c>
      <c r="T29" s="433"/>
      <c r="U29" s="434"/>
      <c r="V29" s="79"/>
      <c r="W29" s="432">
        <f>(W28-W27)*24</f>
        <v>0</v>
      </c>
      <c r="X29" s="433"/>
      <c r="Y29" s="434"/>
      <c r="Z29" s="79"/>
      <c r="AA29" s="432">
        <f>(AA28-AA27)*24</f>
        <v>0</v>
      </c>
      <c r="AB29" s="433"/>
      <c r="AC29" s="434"/>
      <c r="AD29" s="79"/>
      <c r="AE29" s="432">
        <f>(AE28-AE27)*24</f>
        <v>0</v>
      </c>
      <c r="AF29" s="433"/>
      <c r="AG29" s="434"/>
      <c r="AH29" s="197" t="s">
        <v>29</v>
      </c>
      <c r="AI29" s="197"/>
      <c r="AJ29" s="197"/>
      <c r="AK29" s="283"/>
      <c r="AL29" s="242"/>
      <c r="AM29" s="242"/>
      <c r="AN29" s="242"/>
      <c r="AO29" s="242"/>
      <c r="AP29" s="242"/>
      <c r="AQ29" s="242"/>
      <c r="AR29" s="242"/>
      <c r="AS29" s="242"/>
      <c r="AT29" s="242"/>
      <c r="AU29" s="242"/>
      <c r="AV29" s="242"/>
      <c r="AW29" s="242"/>
      <c r="AX29" s="242"/>
      <c r="AY29" s="242"/>
      <c r="AZ29" s="242"/>
      <c r="BA29" s="242"/>
      <c r="BB29" s="242"/>
      <c r="BC29" s="242"/>
      <c r="BD29" s="242"/>
      <c r="BE29" s="242"/>
      <c r="BF29" s="242"/>
      <c r="BG29" s="242"/>
      <c r="BH29" s="242"/>
      <c r="BI29" s="242"/>
      <c r="BJ29" s="242"/>
    </row>
    <row r="30" spans="1:62" ht="15.75" customHeight="1">
      <c r="A30" s="388"/>
      <c r="B30" s="246"/>
      <c r="C30" s="242"/>
      <c r="D30" s="242"/>
      <c r="E30" s="242" t="s">
        <v>28</v>
      </c>
      <c r="F30" s="242"/>
      <c r="G30" s="111"/>
      <c r="H30" s="112"/>
      <c r="I30" s="113"/>
      <c r="J30" s="7"/>
      <c r="K30" s="111"/>
      <c r="L30" s="112"/>
      <c r="M30" s="113"/>
      <c r="N30" s="7"/>
      <c r="O30" s="111"/>
      <c r="P30" s="112"/>
      <c r="Q30" s="113"/>
      <c r="R30" s="7"/>
      <c r="S30" s="111"/>
      <c r="T30" s="112"/>
      <c r="U30" s="113"/>
      <c r="V30" s="7"/>
      <c r="W30" s="111"/>
      <c r="X30" s="112"/>
      <c r="Y30" s="113"/>
      <c r="Z30" s="7"/>
      <c r="AA30" s="111"/>
      <c r="AB30" s="112"/>
      <c r="AC30" s="113"/>
      <c r="AD30" s="7"/>
      <c r="AE30" s="111"/>
      <c r="AF30" s="112"/>
      <c r="AG30" s="113"/>
      <c r="AH30" s="439"/>
      <c r="AI30" s="439"/>
      <c r="AJ30" s="439"/>
      <c r="AK30" s="283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2"/>
      <c r="AZ30" s="242"/>
      <c r="BA30" s="242"/>
      <c r="BB30" s="242"/>
      <c r="BC30" s="242"/>
      <c r="BD30" s="242"/>
      <c r="BE30" s="242"/>
      <c r="BF30" s="242"/>
      <c r="BG30" s="242"/>
      <c r="BH30" s="242"/>
      <c r="BI30" s="242"/>
      <c r="BJ30" s="242"/>
    </row>
    <row r="31" spans="1:62" ht="15.75" customHeight="1" thickBot="1">
      <c r="A31" s="388"/>
      <c r="B31" s="246"/>
      <c r="C31" s="242"/>
      <c r="D31" s="242"/>
      <c r="E31" s="242" t="s">
        <v>30</v>
      </c>
      <c r="F31" s="242"/>
      <c r="G31" s="114"/>
      <c r="H31" s="440">
        <f>(G29+G25)</f>
        <v>0</v>
      </c>
      <c r="I31" s="441"/>
      <c r="J31" s="20"/>
      <c r="K31" s="114"/>
      <c r="L31" s="440">
        <f>(K29+K25)</f>
        <v>0</v>
      </c>
      <c r="M31" s="441"/>
      <c r="N31" s="20"/>
      <c r="O31" s="114"/>
      <c r="P31" s="440">
        <f>(O29+O25)</f>
        <v>0</v>
      </c>
      <c r="Q31" s="441"/>
      <c r="R31" s="20"/>
      <c r="S31" s="114"/>
      <c r="T31" s="442">
        <f>(S29+S25)</f>
        <v>0</v>
      </c>
      <c r="U31" s="443"/>
      <c r="V31" s="20"/>
      <c r="W31" s="114"/>
      <c r="X31" s="440">
        <f>(W29+W25)</f>
        <v>0</v>
      </c>
      <c r="Y31" s="441"/>
      <c r="Z31" s="20"/>
      <c r="AA31" s="114"/>
      <c r="AB31" s="440">
        <f>(AA29+AA25)</f>
        <v>0</v>
      </c>
      <c r="AC31" s="441"/>
      <c r="AD31" s="7"/>
      <c r="AE31" s="114"/>
      <c r="AF31" s="440">
        <f>(AE29+AE25)</f>
        <v>0</v>
      </c>
      <c r="AG31" s="441"/>
      <c r="AH31" s="444">
        <f>H31+L31+P31+T31+X31+AB31+AF31</f>
        <v>0</v>
      </c>
      <c r="AI31" s="444"/>
      <c r="AJ31" s="444"/>
      <c r="AK31" s="283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</row>
    <row r="32" spans="1:62" ht="6" customHeight="1">
      <c r="A32" s="240"/>
      <c r="C32" s="242"/>
      <c r="D32" s="242"/>
      <c r="E32" s="284"/>
      <c r="F32" s="242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242"/>
      <c r="BD32" s="242"/>
      <c r="BE32" s="242"/>
      <c r="BF32" s="242"/>
      <c r="BG32" s="242"/>
      <c r="BH32" s="242"/>
      <c r="BI32" s="242"/>
      <c r="BJ32" s="242"/>
    </row>
    <row r="33" spans="1:66" s="288" customFormat="1" ht="15.75" customHeight="1">
      <c r="A33" s="240"/>
      <c r="B33" s="241"/>
      <c r="C33" s="285"/>
      <c r="D33" s="285"/>
      <c r="E33" s="286"/>
      <c r="F33" s="287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  <c r="BH33" s="285"/>
      <c r="BI33" s="285"/>
      <c r="BJ33" s="285"/>
    </row>
    <row r="34" spans="1:66" s="288" customFormat="1" ht="15.75" customHeight="1">
      <c r="A34" s="274"/>
      <c r="B34" s="274"/>
      <c r="C34" s="275"/>
      <c r="D34" s="275"/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  <c r="AA34" s="275"/>
      <c r="AB34" s="275"/>
      <c r="AC34" s="275"/>
      <c r="AD34" s="275"/>
      <c r="AE34" s="275"/>
      <c r="AF34" s="275"/>
      <c r="AG34" s="275"/>
      <c r="AH34" s="275"/>
      <c r="AI34" s="275"/>
      <c r="AJ34" s="275"/>
      <c r="AK34" s="275"/>
      <c r="AL34" s="275"/>
      <c r="AM34" s="275"/>
      <c r="AN34" s="275"/>
      <c r="AO34" s="275"/>
      <c r="AP34" s="275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75"/>
      <c r="BC34" s="275"/>
      <c r="BD34" s="275"/>
      <c r="BE34" s="275"/>
      <c r="BF34" s="275"/>
      <c r="BG34" s="275"/>
      <c r="BH34" s="275"/>
      <c r="BI34" s="275"/>
      <c r="BJ34" s="275"/>
    </row>
    <row r="35" spans="1:66" s="261" customFormat="1" ht="15" customHeight="1" thickBot="1">
      <c r="A35" s="258"/>
      <c r="B35" s="259"/>
      <c r="C35" s="289"/>
      <c r="D35" s="290" t="s">
        <v>31</v>
      </c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2"/>
      <c r="BB35" s="293"/>
      <c r="BC35" s="293"/>
      <c r="BD35" s="293"/>
      <c r="BE35" s="293"/>
      <c r="BF35" s="293"/>
      <c r="BG35" s="293"/>
      <c r="BH35" s="293"/>
      <c r="BI35" s="260"/>
      <c r="BJ35" s="260"/>
    </row>
    <row r="36" spans="1:66" ht="9.75" customHeight="1">
      <c r="A36" s="448" t="s">
        <v>1</v>
      </c>
      <c r="B36" s="294"/>
      <c r="C36" s="295"/>
      <c r="AZ36" s="449" t="s">
        <v>32</v>
      </c>
      <c r="BA36" s="450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  <c r="BM36" s="293"/>
      <c r="BN36" s="293"/>
    </row>
    <row r="37" spans="1:66" s="299" customFormat="1" ht="14.1" customHeight="1">
      <c r="A37" s="448"/>
      <c r="B37" s="294"/>
      <c r="C37" s="296" t="s">
        <v>20</v>
      </c>
      <c r="D37" s="297"/>
      <c r="E37" s="297"/>
      <c r="F37" s="297"/>
      <c r="G37" s="451">
        <f>I5</f>
        <v>0</v>
      </c>
      <c r="H37" s="451"/>
      <c r="I37" s="451"/>
      <c r="J37" s="451"/>
      <c r="K37" s="451"/>
      <c r="L37" s="451"/>
      <c r="M37" s="451"/>
      <c r="N37" s="298"/>
      <c r="O37" s="451">
        <f>V5</f>
        <v>0</v>
      </c>
      <c r="P37" s="451"/>
      <c r="Q37" s="451"/>
      <c r="R37" s="451"/>
      <c r="S37" s="451"/>
      <c r="T37" s="451"/>
      <c r="U37" s="451"/>
      <c r="W37" s="300" t="s">
        <v>94</v>
      </c>
      <c r="AZ37" s="301" t="s">
        <v>34</v>
      </c>
      <c r="BA37" s="89">
        <f>H31</f>
        <v>0</v>
      </c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  <c r="BM37" s="293"/>
      <c r="BN37" s="293"/>
    </row>
    <row r="38" spans="1:66" s="299" customFormat="1" ht="12" customHeight="1">
      <c r="A38" s="448"/>
      <c r="B38" s="294"/>
      <c r="C38" s="302" t="s">
        <v>95</v>
      </c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AS38" s="304" t="s">
        <v>36</v>
      </c>
      <c r="AZ38" s="305" t="s">
        <v>37</v>
      </c>
      <c r="BA38" s="89">
        <f>L31</f>
        <v>0</v>
      </c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  <c r="BM38" s="293"/>
      <c r="BN38" s="293"/>
    </row>
    <row r="39" spans="1:66" ht="8.1" customHeight="1">
      <c r="A39" s="448"/>
      <c r="B39" s="294"/>
      <c r="C39" s="295"/>
      <c r="AZ39" s="305" t="s">
        <v>38</v>
      </c>
      <c r="BA39" s="89">
        <f>P31</f>
        <v>0</v>
      </c>
      <c r="BB39" s="293"/>
      <c r="BC39" s="293"/>
      <c r="BD39" s="293"/>
      <c r="BE39" s="293"/>
      <c r="BF39" s="293"/>
      <c r="BG39" s="293"/>
      <c r="BH39" s="293"/>
      <c r="BI39" s="293"/>
      <c r="BJ39" s="293"/>
      <c r="BK39" s="293"/>
      <c r="BL39" s="293"/>
      <c r="BM39" s="293"/>
      <c r="BN39" s="293"/>
    </row>
    <row r="40" spans="1:66" s="307" customFormat="1" ht="11.1" customHeight="1">
      <c r="A40" s="448"/>
      <c r="B40" s="294"/>
      <c r="C40" s="445">
        <v>46266</v>
      </c>
      <c r="D40" s="446"/>
      <c r="E40" s="447"/>
      <c r="F40" s="306"/>
      <c r="G40" s="445">
        <f>EDATE(C40,1)</f>
        <v>46296</v>
      </c>
      <c r="H40" s="446"/>
      <c r="I40" s="447"/>
      <c r="J40" s="306"/>
      <c r="K40" s="445">
        <f>EDATE(G40,1)</f>
        <v>46327</v>
      </c>
      <c r="L40" s="446"/>
      <c r="M40" s="447"/>
      <c r="N40" s="306"/>
      <c r="O40" s="445">
        <f>EDATE(K40,1)</f>
        <v>46357</v>
      </c>
      <c r="P40" s="446"/>
      <c r="Q40" s="447"/>
      <c r="R40" s="306"/>
      <c r="S40" s="445">
        <f>EDATE(O40,1)</f>
        <v>46388</v>
      </c>
      <c r="T40" s="446"/>
      <c r="U40" s="447"/>
      <c r="V40" s="306"/>
      <c r="W40" s="445">
        <f>EDATE(S40,1)</f>
        <v>46419</v>
      </c>
      <c r="X40" s="446"/>
      <c r="Y40" s="447"/>
      <c r="Z40" s="306"/>
      <c r="AA40" s="445">
        <f>EDATE(W40,1)</f>
        <v>46447</v>
      </c>
      <c r="AB40" s="446"/>
      <c r="AC40" s="447"/>
      <c r="AD40" s="306"/>
      <c r="AE40" s="445">
        <f>EDATE(AA40,1)</f>
        <v>46478</v>
      </c>
      <c r="AF40" s="446"/>
      <c r="AG40" s="447"/>
      <c r="AH40" s="306"/>
      <c r="AI40" s="445">
        <f>EDATE(AE40,1)</f>
        <v>46508</v>
      </c>
      <c r="AJ40" s="446"/>
      <c r="AK40" s="447"/>
      <c r="AL40" s="306"/>
      <c r="AM40" s="445">
        <f>EDATE(AI40,1)</f>
        <v>46539</v>
      </c>
      <c r="AN40" s="446"/>
      <c r="AO40" s="447"/>
      <c r="AP40" s="306"/>
      <c r="AQ40" s="445">
        <f>EDATE(AM40,1)</f>
        <v>46569</v>
      </c>
      <c r="AR40" s="446"/>
      <c r="AS40" s="447"/>
      <c r="AT40" s="306"/>
      <c r="AU40" s="445">
        <f>EDATE(AQ40,1)</f>
        <v>46600</v>
      </c>
      <c r="AV40" s="446"/>
      <c r="AW40" s="447"/>
      <c r="AZ40" s="305" t="s">
        <v>39</v>
      </c>
      <c r="BA40" s="89">
        <f>T31</f>
        <v>0</v>
      </c>
      <c r="BB40" s="293"/>
      <c r="BC40" s="293"/>
      <c r="BD40" s="293"/>
      <c r="BE40" s="293"/>
      <c r="BF40" s="293"/>
      <c r="BG40" s="293"/>
      <c r="BH40" s="293"/>
      <c r="BI40" s="293"/>
      <c r="BJ40" s="293"/>
      <c r="BK40" s="293"/>
      <c r="BL40" s="293"/>
      <c r="BM40" s="293"/>
      <c r="BN40" s="293"/>
    </row>
    <row r="41" spans="1:66" s="310" customFormat="1" ht="11.1" customHeight="1">
      <c r="A41" s="448"/>
      <c r="B41" s="294"/>
      <c r="C41" s="452" t="s">
        <v>30</v>
      </c>
      <c r="D41" s="453"/>
      <c r="E41" s="308" t="s">
        <v>40</v>
      </c>
      <c r="F41" s="243"/>
      <c r="G41" s="452" t="s">
        <v>30</v>
      </c>
      <c r="H41" s="453"/>
      <c r="I41" s="308" t="s">
        <v>40</v>
      </c>
      <c r="J41" s="243"/>
      <c r="K41" s="452" t="s">
        <v>30</v>
      </c>
      <c r="L41" s="453"/>
      <c r="M41" s="308" t="s">
        <v>40</v>
      </c>
      <c r="N41" s="309"/>
      <c r="O41" s="452" t="s">
        <v>30</v>
      </c>
      <c r="P41" s="453"/>
      <c r="Q41" s="308" t="s">
        <v>40</v>
      </c>
      <c r="R41" s="309"/>
      <c r="S41" s="452" t="s">
        <v>30</v>
      </c>
      <c r="T41" s="453"/>
      <c r="U41" s="308" t="s">
        <v>40</v>
      </c>
      <c r="V41" s="309"/>
      <c r="W41" s="452" t="s">
        <v>30</v>
      </c>
      <c r="X41" s="453"/>
      <c r="Y41" s="308" t="s">
        <v>40</v>
      </c>
      <c r="Z41" s="309"/>
      <c r="AA41" s="452" t="s">
        <v>30</v>
      </c>
      <c r="AB41" s="453"/>
      <c r="AC41" s="308" t="s">
        <v>40</v>
      </c>
      <c r="AD41" s="309"/>
      <c r="AE41" s="452" t="s">
        <v>30</v>
      </c>
      <c r="AF41" s="453"/>
      <c r="AG41" s="308" t="s">
        <v>40</v>
      </c>
      <c r="AH41" s="309"/>
      <c r="AI41" s="452" t="s">
        <v>30</v>
      </c>
      <c r="AJ41" s="453"/>
      <c r="AK41" s="308" t="s">
        <v>40</v>
      </c>
      <c r="AL41" s="309"/>
      <c r="AM41" s="452" t="s">
        <v>30</v>
      </c>
      <c r="AN41" s="453"/>
      <c r="AO41" s="308" t="s">
        <v>40</v>
      </c>
      <c r="AP41" s="309"/>
      <c r="AQ41" s="452" t="s">
        <v>30</v>
      </c>
      <c r="AR41" s="453"/>
      <c r="AS41" s="308" t="s">
        <v>40</v>
      </c>
      <c r="AT41" s="309"/>
      <c r="AU41" s="452" t="s">
        <v>30</v>
      </c>
      <c r="AV41" s="453"/>
      <c r="AW41" s="308" t="s">
        <v>40</v>
      </c>
      <c r="AZ41" s="305" t="s">
        <v>41</v>
      </c>
      <c r="BA41" s="89">
        <f>X31</f>
        <v>0</v>
      </c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  <c r="BM41" s="293"/>
      <c r="BN41" s="293"/>
    </row>
    <row r="42" spans="1:66" s="310" customFormat="1" ht="9.75" customHeight="1">
      <c r="A42" s="448"/>
      <c r="B42" s="294"/>
      <c r="C42" s="295"/>
      <c r="D42" s="243"/>
      <c r="E42" s="311"/>
      <c r="F42" s="243"/>
      <c r="G42" s="309"/>
      <c r="H42" s="309"/>
      <c r="I42" s="311"/>
      <c r="J42" s="243"/>
      <c r="K42" s="312"/>
      <c r="L42" s="299"/>
      <c r="M42" s="313"/>
      <c r="N42" s="243"/>
      <c r="O42" s="243"/>
      <c r="P42" s="243"/>
      <c r="Q42" s="311"/>
      <c r="R42" s="243"/>
      <c r="S42" s="243"/>
      <c r="T42" s="243"/>
      <c r="U42" s="313"/>
      <c r="V42" s="309"/>
      <c r="W42" s="309"/>
      <c r="X42" s="243"/>
      <c r="Y42" s="311"/>
      <c r="Z42" s="309"/>
      <c r="AA42" s="243"/>
      <c r="AB42" s="243"/>
      <c r="AC42" s="313"/>
      <c r="AD42" s="309"/>
      <c r="AE42" s="312"/>
      <c r="AF42" s="243"/>
      <c r="AG42" s="313"/>
      <c r="AH42" s="309"/>
      <c r="AI42" s="243"/>
      <c r="AJ42" s="243"/>
      <c r="AK42" s="313"/>
      <c r="AL42" s="243"/>
      <c r="AM42" s="243"/>
      <c r="AN42" s="243"/>
      <c r="AO42" s="311"/>
      <c r="AP42" s="243"/>
      <c r="AQ42" s="243"/>
      <c r="AR42" s="309"/>
      <c r="AS42" s="311"/>
      <c r="AT42" s="243"/>
      <c r="AU42" s="243"/>
      <c r="AV42" s="243"/>
      <c r="AW42" s="313"/>
      <c r="AX42" s="314"/>
      <c r="AZ42" s="305" t="s">
        <v>42</v>
      </c>
      <c r="BA42" s="89">
        <f>AB31</f>
        <v>0</v>
      </c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  <c r="BM42" s="293"/>
      <c r="BN42" s="293"/>
    </row>
    <row r="43" spans="1:66" s="310" customFormat="1" ht="9.75" customHeight="1">
      <c r="A43" s="448"/>
      <c r="B43" s="294"/>
      <c r="C43" s="312">
        <v>1</v>
      </c>
      <c r="D43" s="315" t="s">
        <v>45</v>
      </c>
      <c r="E43" s="316">
        <f>IF(D43="lundi",$BA$37,IF(D43="mardi",$BA$38,IF(D43="mercredi",$BA$39,IF(D43="jeudi",$BA$40,IF(D43="vendredi",$BA$41,IF(D43="samedi",$BA$42,IF(D43="dimanche",$BA$43,0)))))))</f>
        <v>0</v>
      </c>
      <c r="F43" s="317"/>
      <c r="G43" s="312">
        <v>1</v>
      </c>
      <c r="H43" s="315" t="s">
        <v>43</v>
      </c>
      <c r="I43" s="316">
        <f>IF(H43="lundi",$BA$37,IF(H43="mardi",$BA$38,IF(H43="mercredi",$BA$39,IF(H43="jeudi",$BA$40,IF(H43="vendredi",$BA$41,IF(H43="samedi",$BA$42,IF(H43="dimanche",$BA$43,0)))))))</f>
        <v>0</v>
      </c>
      <c r="J43" s="243"/>
      <c r="K43" s="318">
        <v>1</v>
      </c>
      <c r="L43" s="315" t="s">
        <v>47</v>
      </c>
      <c r="M43" s="319" t="s">
        <v>46</v>
      </c>
      <c r="N43" s="243"/>
      <c r="O43" s="312">
        <v>1</v>
      </c>
      <c r="P43" s="320" t="s">
        <v>45</v>
      </c>
      <c r="Q43" s="316">
        <f>IF(P43="lundi",$BA$37,IF(P43="mardi",$BA$38,IF(P43="mercredi",$BA$39,IF(P43="jeudi",$BA$40,IF(P43="vendredi",$BA$41,IF(P43="samedi",$BA$42,IF(P43="dimanche",$BA$43,0)))))))</f>
        <v>0</v>
      </c>
      <c r="R43" s="243"/>
      <c r="S43" s="321">
        <v>1</v>
      </c>
      <c r="T43" s="320" t="s">
        <v>52</v>
      </c>
      <c r="U43" s="322" t="s">
        <v>46</v>
      </c>
      <c r="V43" s="243"/>
      <c r="W43" s="312">
        <v>1</v>
      </c>
      <c r="X43" s="320" t="s">
        <v>49</v>
      </c>
      <c r="Y43" s="316">
        <f t="shared" ref="Y43:Y70" si="0">IF(X43="lundi",$BA$37,IF(X43="mardi",$BA$38,IF(X43="mercredi",$BA$39,IF(X43="jeudi",$BA$40,IF(X43="vendredi",$BA$41,IF(X43="samedi",$BA$42,IF(X43="dimanche",$BA$43,0)))))))</f>
        <v>0</v>
      </c>
      <c r="Z43" s="312"/>
      <c r="AA43" s="312">
        <v>1</v>
      </c>
      <c r="AB43" s="320" t="s">
        <v>49</v>
      </c>
      <c r="AC43" s="316">
        <f t="shared" ref="AC43:AC73" si="1">IF(AB43="lundi",$BA$37,IF(AB43="mardi",$BA$38,IF(AB43="mercredi",$BA$39,IF(AB43="jeudi",$BA$40,IF(AB43="vendredi",$BA$41,IF(AB43="samedi",$BA$42,IF(AB43="dimanche",$BA$43,0)))))))</f>
        <v>0</v>
      </c>
      <c r="AD43" s="243"/>
      <c r="AE43" s="312">
        <v>1</v>
      </c>
      <c r="AF43" s="320" t="s">
        <v>43</v>
      </c>
      <c r="AG43" s="316">
        <f t="shared" ref="AG43:AG72" si="2">IF(AF43="lundi",$BA$37,IF(AF43="mardi",$BA$38,IF(AF43="mercredi",$BA$39,IF(AF43="jeudi",$BA$40,IF(AF43="vendredi",$BA$41,IF(AF43="samedi",$BA$42,IF(AF43="dimanche",$BA$43,0)))))))</f>
        <v>0</v>
      </c>
      <c r="AH43" s="243"/>
      <c r="AI43" s="321">
        <v>1</v>
      </c>
      <c r="AJ43" s="299" t="s">
        <v>44</v>
      </c>
      <c r="AK43" s="322" t="s">
        <v>46</v>
      </c>
      <c r="AL43" s="243"/>
      <c r="AM43" s="312">
        <v>1</v>
      </c>
      <c r="AN43" s="320" t="s">
        <v>45</v>
      </c>
      <c r="AO43" s="316">
        <f t="shared" ref="AO43:AO72" si="3">IF(AN43="lundi",$BA$37,IF(AN43="mardi",$BA$38,IF(AN43="mercredi",$BA$39,IF(AN43="jeudi",$BA$40,IF(AN43="vendredi",$BA$41,IF(AN43="samedi",$BA$42,IF(AN43="dimanche",$BA$43,0)))))))</f>
        <v>0</v>
      </c>
      <c r="AP43" s="243"/>
      <c r="AQ43" s="312">
        <v>1</v>
      </c>
      <c r="AR43" s="320" t="s">
        <v>43</v>
      </c>
      <c r="AS43" s="316">
        <f t="shared" ref="AS43:AS73" si="4">IF(AR43="lundi",$BA$37,IF(AR43="mardi",$BA$38,IF(AR43="mercredi",$BA$39,IF(AR43="jeudi",$BA$40,IF(AR43="vendredi",$BA$41,IF(AR43="samedi",$BA$42,IF(AR43="dimanche",$BA$43,0)))))))</f>
        <v>0</v>
      </c>
      <c r="AT43" s="243"/>
      <c r="AU43" s="323">
        <v>1</v>
      </c>
      <c r="AV43" s="320" t="s">
        <v>47</v>
      </c>
      <c r="AW43" s="316">
        <f t="shared" ref="AW43:AW73" si="5">IF(AV43="lundi",$BA$37,IF(AV43="mardi",$BA$38,IF(AV43="mercredi",$BA$39,IF(AV43="jeudi",$BA$40,IF(AV43="vendredi",$BA$41,IF(AV43="samedi",$BA$42,IF(AV43="dimanche",$BA$43,0)))))))</f>
        <v>0</v>
      </c>
      <c r="AX43" s="324"/>
      <c r="AZ43" s="305" t="s">
        <v>51</v>
      </c>
      <c r="BA43" s="89">
        <f>AF31</f>
        <v>0</v>
      </c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  <c r="BM43" s="293"/>
      <c r="BN43" s="293"/>
    </row>
    <row r="44" spans="1:66" s="310" customFormat="1" ht="9.75" customHeight="1" thickBot="1">
      <c r="A44" s="448"/>
      <c r="B44" s="294"/>
      <c r="C44" s="312">
        <v>2</v>
      </c>
      <c r="D44" s="315" t="s">
        <v>48</v>
      </c>
      <c r="E44" s="316">
        <f t="shared" ref="E44:E72" si="6">IF(D44="lundi",$BA$37,IF(D44="mardi",$BA$38,IF(D44="mercredi",$BA$39,IF(D44="jeudi",$BA$40,IF(D44="vendredi",$BA$41,IF(D44="samedi",$BA$42,IF(D44="dimanche",$BA$43,0)))))))</f>
        <v>0</v>
      </c>
      <c r="F44" s="325"/>
      <c r="G44" s="312">
        <v>2</v>
      </c>
      <c r="H44" s="315" t="s">
        <v>52</v>
      </c>
      <c r="I44" s="316">
        <f t="shared" ref="I44:I73" si="7">IF(H44="lundi",$BA$37,IF(H44="mardi",$BA$38,IF(H44="mercredi",$BA$39,IF(H44="jeudi",$BA$40,IF(H44="vendredi",$BA$41,IF(H44="samedi",$BA$42,IF(H44="dimanche",$BA$43,0)))))))</f>
        <v>0</v>
      </c>
      <c r="J44" s="316"/>
      <c r="K44" s="312">
        <v>2</v>
      </c>
      <c r="L44" s="315" t="s">
        <v>49</v>
      </c>
      <c r="M44" s="316">
        <f>IF(L44="lundi",$BA$37,IF(L44="mardi",$BA$38,IF(L44="mercredi",$BA$39,IF(L44="jeudi",$BA$40,IF(L44="vendredi",$BA$41,IF(L44="samedi",$BA$42,IF(L44="dimanche",$BA$43,0)))))))</f>
        <v>0</v>
      </c>
      <c r="N44" s="243"/>
      <c r="O44" s="312">
        <v>2</v>
      </c>
      <c r="P44" s="320" t="s">
        <v>48</v>
      </c>
      <c r="Q44" s="316">
        <f>IF(P44="lundi",$BA$37,IF(P44="mardi",$BA$38,IF(P44="mercredi",$BA$39,IF(P44="jeudi",$BA$40,IF(P44="vendredi",$BA$41,IF(P44="samedi",$BA$42,IF(P44="dimanche",$BA$43,0)))))))</f>
        <v>0</v>
      </c>
      <c r="R44" s="243"/>
      <c r="S44" s="323">
        <v>2</v>
      </c>
      <c r="T44" s="320" t="s">
        <v>44</v>
      </c>
      <c r="U44" s="316">
        <f>IF(T44="lundi",$BA$37,IF(T44="mardi",$BA$38,IF(T44="mercredi",$BA$39,IF(T44="jeudi",$BA$40,IF(T44="vendredi",$BA$41,IF(T44="samedi",$BA$42,IF(T44="dimanche",$BA$43,0)))))))</f>
        <v>0</v>
      </c>
      <c r="V44" s="243"/>
      <c r="W44" s="312">
        <v>2</v>
      </c>
      <c r="X44" s="320" t="s">
        <v>45</v>
      </c>
      <c r="Y44" s="316">
        <f t="shared" si="0"/>
        <v>0</v>
      </c>
      <c r="Z44" s="312"/>
      <c r="AA44" s="312">
        <v>2</v>
      </c>
      <c r="AB44" s="320" t="s">
        <v>45</v>
      </c>
      <c r="AC44" s="316">
        <f t="shared" si="1"/>
        <v>0</v>
      </c>
      <c r="AD44" s="243"/>
      <c r="AE44" s="312">
        <v>2</v>
      </c>
      <c r="AF44" s="320" t="s">
        <v>52</v>
      </c>
      <c r="AG44" s="316">
        <f t="shared" si="2"/>
        <v>0</v>
      </c>
      <c r="AH44" s="243"/>
      <c r="AI44" s="312">
        <v>2</v>
      </c>
      <c r="AJ44" s="299" t="s">
        <v>47</v>
      </c>
      <c r="AK44" s="316">
        <f t="shared" ref="AK44:AK73" si="8">IF(AJ44="lundi",$BA$37,IF(AJ44="mardi",$BA$38,IF(AJ44="mercredi",$BA$39,IF(AJ44="jeudi",$BA$40,IF(AJ44="vendredi",$BA$41,IF(AJ44="samedi",$BA$42,IF(AJ44="dimanche",$BA$43,0)))))))</f>
        <v>0</v>
      </c>
      <c r="AL44" s="243"/>
      <c r="AM44" s="312">
        <v>2</v>
      </c>
      <c r="AN44" s="320" t="s">
        <v>48</v>
      </c>
      <c r="AO44" s="316">
        <f t="shared" si="3"/>
        <v>0</v>
      </c>
      <c r="AP44" s="243"/>
      <c r="AQ44" s="312">
        <v>2</v>
      </c>
      <c r="AR44" s="320" t="s">
        <v>52</v>
      </c>
      <c r="AS44" s="316">
        <f t="shared" si="4"/>
        <v>0</v>
      </c>
      <c r="AT44" s="243"/>
      <c r="AU44" s="323">
        <v>2</v>
      </c>
      <c r="AV44" s="320" t="s">
        <v>49</v>
      </c>
      <c r="AW44" s="316">
        <f t="shared" si="5"/>
        <v>0</v>
      </c>
      <c r="AX44" s="324"/>
      <c r="AZ44" s="326" t="s">
        <v>29</v>
      </c>
      <c r="BA44" s="161">
        <f>SUM(BA37:BA43)</f>
        <v>0</v>
      </c>
      <c r="BB44" s="293"/>
      <c r="BC44" s="293"/>
      <c r="BD44" s="293"/>
      <c r="BE44" s="293"/>
      <c r="BF44" s="293"/>
      <c r="BG44" s="293"/>
      <c r="BH44" s="293"/>
      <c r="BI44" s="293"/>
      <c r="BJ44" s="293"/>
      <c r="BK44" s="293"/>
      <c r="BL44" s="293"/>
      <c r="BM44" s="293"/>
      <c r="BN44" s="293"/>
    </row>
    <row r="45" spans="1:66" s="310" customFormat="1" ht="9.75" customHeight="1">
      <c r="A45" s="448"/>
      <c r="B45" s="294"/>
      <c r="C45" s="312">
        <v>3</v>
      </c>
      <c r="D45" s="315" t="s">
        <v>43</v>
      </c>
      <c r="E45" s="316">
        <f t="shared" si="6"/>
        <v>0</v>
      </c>
      <c r="F45" s="243"/>
      <c r="G45" s="312">
        <v>3</v>
      </c>
      <c r="H45" s="315" t="s">
        <v>44</v>
      </c>
      <c r="I45" s="316">
        <f t="shared" si="7"/>
        <v>0</v>
      </c>
      <c r="J45" s="316"/>
      <c r="K45" s="312">
        <v>3</v>
      </c>
      <c r="L45" s="315" t="s">
        <v>45</v>
      </c>
      <c r="M45" s="316">
        <f t="shared" ref="M45:M72" si="9">IF(L45="lundi",$BA$37,IF(L45="mardi",$BA$38,IF(L45="mercredi",$BA$39,IF(L45="jeudi",$BA$40,IF(L45="vendredi",$BA$41,IF(L45="samedi",$BA$42,IF(L45="dimanche",$BA$43,0)))))))</f>
        <v>0</v>
      </c>
      <c r="N45" s="243"/>
      <c r="O45" s="312">
        <v>3</v>
      </c>
      <c r="P45" s="320" t="s">
        <v>43</v>
      </c>
      <c r="Q45" s="316">
        <f t="shared" ref="Q45:Q73" si="10">IF(P45="lundi",$BA$37,IF(P45="mardi",$BA$38,IF(P45="mercredi",$BA$39,IF(P45="jeudi",$BA$40,IF(P45="vendredi",$BA$41,IF(P45="samedi",$BA$42,IF(P45="dimanche",$BA$43,0)))))))</f>
        <v>0</v>
      </c>
      <c r="R45" s="243"/>
      <c r="S45" s="323">
        <v>3</v>
      </c>
      <c r="T45" s="320" t="s">
        <v>47</v>
      </c>
      <c r="U45" s="316">
        <f t="shared" ref="U45:U73" si="11">IF(T45="lundi",$BA$37,IF(T45="mardi",$BA$38,IF(T45="mercredi",$BA$39,IF(T45="jeudi",$BA$40,IF(T45="vendredi",$BA$41,IF(T45="samedi",$BA$42,IF(T45="dimanche",$BA$43,0)))))))</f>
        <v>0</v>
      </c>
      <c r="V45" s="243"/>
      <c r="W45" s="312">
        <v>3</v>
      </c>
      <c r="X45" s="320" t="s">
        <v>48</v>
      </c>
      <c r="Y45" s="316">
        <f t="shared" si="0"/>
        <v>0</v>
      </c>
      <c r="Z45" s="312"/>
      <c r="AA45" s="312">
        <v>3</v>
      </c>
      <c r="AB45" s="320" t="s">
        <v>48</v>
      </c>
      <c r="AC45" s="316">
        <f t="shared" si="1"/>
        <v>0</v>
      </c>
      <c r="AD45" s="243"/>
      <c r="AE45" s="312">
        <v>3</v>
      </c>
      <c r="AF45" s="320" t="s">
        <v>44</v>
      </c>
      <c r="AG45" s="316">
        <f t="shared" si="2"/>
        <v>0</v>
      </c>
      <c r="AH45" s="243"/>
      <c r="AI45" s="312">
        <v>3</v>
      </c>
      <c r="AJ45" s="299" t="s">
        <v>49</v>
      </c>
      <c r="AK45" s="316">
        <f t="shared" si="8"/>
        <v>0</v>
      </c>
      <c r="AL45" s="243"/>
      <c r="AM45" s="312">
        <v>3</v>
      </c>
      <c r="AN45" s="320" t="s">
        <v>43</v>
      </c>
      <c r="AO45" s="316">
        <f t="shared" si="3"/>
        <v>0</v>
      </c>
      <c r="AP45" s="327"/>
      <c r="AQ45" s="312">
        <v>3</v>
      </c>
      <c r="AR45" s="320" t="s">
        <v>44</v>
      </c>
      <c r="AS45" s="316">
        <f t="shared" si="4"/>
        <v>0</v>
      </c>
      <c r="AT45" s="243"/>
      <c r="AU45" s="323">
        <v>3</v>
      </c>
      <c r="AV45" s="320" t="s">
        <v>45</v>
      </c>
      <c r="AW45" s="316">
        <f t="shared" si="5"/>
        <v>0</v>
      </c>
      <c r="AX45" s="324"/>
      <c r="BA45" s="327"/>
      <c r="BB45" s="293"/>
      <c r="BC45" s="293"/>
      <c r="BD45" s="293"/>
      <c r="BE45" s="293"/>
      <c r="BF45" s="293"/>
      <c r="BG45" s="293"/>
      <c r="BH45" s="293"/>
      <c r="BI45" s="293"/>
      <c r="BJ45" s="293"/>
      <c r="BK45" s="293"/>
      <c r="BL45" s="293"/>
      <c r="BM45" s="293"/>
      <c r="BN45" s="293"/>
    </row>
    <row r="46" spans="1:66" s="310" customFormat="1" ht="9.75" customHeight="1">
      <c r="A46" s="448"/>
      <c r="B46" s="294"/>
      <c r="C46" s="312">
        <v>4</v>
      </c>
      <c r="D46" s="315" t="s">
        <v>52</v>
      </c>
      <c r="E46" s="316">
        <f t="shared" si="6"/>
        <v>0</v>
      </c>
      <c r="F46" s="243"/>
      <c r="G46" s="312">
        <v>4</v>
      </c>
      <c r="H46" s="315" t="s">
        <v>47</v>
      </c>
      <c r="I46" s="316">
        <f t="shared" si="7"/>
        <v>0</v>
      </c>
      <c r="J46" s="316"/>
      <c r="K46" s="312">
        <v>4</v>
      </c>
      <c r="L46" s="315" t="s">
        <v>48</v>
      </c>
      <c r="M46" s="316">
        <f t="shared" si="9"/>
        <v>0</v>
      </c>
      <c r="N46" s="243"/>
      <c r="O46" s="312">
        <v>4</v>
      </c>
      <c r="P46" s="320" t="s">
        <v>52</v>
      </c>
      <c r="Q46" s="316">
        <f t="shared" si="10"/>
        <v>0</v>
      </c>
      <c r="R46" s="243"/>
      <c r="S46" s="312">
        <v>4</v>
      </c>
      <c r="T46" s="320" t="s">
        <v>49</v>
      </c>
      <c r="U46" s="316">
        <f t="shared" si="11"/>
        <v>0</v>
      </c>
      <c r="V46" s="243"/>
      <c r="W46" s="312">
        <v>4</v>
      </c>
      <c r="X46" s="320" t="s">
        <v>43</v>
      </c>
      <c r="Y46" s="316">
        <f t="shared" si="0"/>
        <v>0</v>
      </c>
      <c r="Z46" s="312"/>
      <c r="AA46" s="312">
        <v>4</v>
      </c>
      <c r="AB46" s="320" t="s">
        <v>43</v>
      </c>
      <c r="AC46" s="316">
        <f t="shared" si="1"/>
        <v>0</v>
      </c>
      <c r="AD46" s="243"/>
      <c r="AE46" s="312">
        <v>4</v>
      </c>
      <c r="AF46" s="320" t="s">
        <v>47</v>
      </c>
      <c r="AG46" s="316">
        <f t="shared" si="2"/>
        <v>0</v>
      </c>
      <c r="AH46" s="243"/>
      <c r="AI46" s="312">
        <v>4</v>
      </c>
      <c r="AJ46" s="299" t="s">
        <v>45</v>
      </c>
      <c r="AK46" s="316">
        <f t="shared" si="8"/>
        <v>0</v>
      </c>
      <c r="AL46" s="243"/>
      <c r="AM46" s="312">
        <v>4</v>
      </c>
      <c r="AN46" s="320" t="s">
        <v>52</v>
      </c>
      <c r="AO46" s="316">
        <f t="shared" si="3"/>
        <v>0</v>
      </c>
      <c r="AP46" s="243"/>
      <c r="AQ46" s="323">
        <v>4</v>
      </c>
      <c r="AR46" s="320" t="s">
        <v>47</v>
      </c>
      <c r="AS46" s="316">
        <f t="shared" si="4"/>
        <v>0</v>
      </c>
      <c r="AT46" s="243"/>
      <c r="AU46" s="323">
        <v>4</v>
      </c>
      <c r="AV46" s="320" t="s">
        <v>48</v>
      </c>
      <c r="AW46" s="316">
        <f t="shared" si="5"/>
        <v>0</v>
      </c>
      <c r="AX46" s="324"/>
      <c r="BA46" s="327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  <c r="BM46" s="293"/>
      <c r="BN46" s="293"/>
    </row>
    <row r="47" spans="1:66" s="310" customFormat="1" ht="9.75" customHeight="1">
      <c r="A47" s="448"/>
      <c r="B47" s="294"/>
      <c r="C47" s="312">
        <v>5</v>
      </c>
      <c r="D47" s="315" t="s">
        <v>44</v>
      </c>
      <c r="E47" s="316">
        <f t="shared" si="6"/>
        <v>0</v>
      </c>
      <c r="F47" s="243"/>
      <c r="G47" s="312">
        <v>5</v>
      </c>
      <c r="H47" s="315" t="s">
        <v>49</v>
      </c>
      <c r="I47" s="316">
        <f t="shared" si="7"/>
        <v>0</v>
      </c>
      <c r="J47" s="316"/>
      <c r="K47" s="312">
        <v>5</v>
      </c>
      <c r="L47" s="315" t="s">
        <v>43</v>
      </c>
      <c r="M47" s="316">
        <f t="shared" si="9"/>
        <v>0</v>
      </c>
      <c r="N47" s="243"/>
      <c r="O47" s="312">
        <v>5</v>
      </c>
      <c r="P47" s="320" t="s">
        <v>44</v>
      </c>
      <c r="Q47" s="316">
        <f t="shared" si="10"/>
        <v>0</v>
      </c>
      <c r="R47" s="243"/>
      <c r="S47" s="312">
        <v>5</v>
      </c>
      <c r="T47" s="320" t="s">
        <v>45</v>
      </c>
      <c r="U47" s="316">
        <f t="shared" si="11"/>
        <v>0</v>
      </c>
      <c r="V47" s="243"/>
      <c r="W47" s="312">
        <v>5</v>
      </c>
      <c r="X47" s="320" t="s">
        <v>52</v>
      </c>
      <c r="Y47" s="316">
        <f t="shared" si="0"/>
        <v>0</v>
      </c>
      <c r="Z47" s="243"/>
      <c r="AA47" s="312">
        <v>5</v>
      </c>
      <c r="AB47" s="320" t="s">
        <v>52</v>
      </c>
      <c r="AC47" s="316">
        <f t="shared" si="1"/>
        <v>0</v>
      </c>
      <c r="AD47" s="243"/>
      <c r="AE47" s="312">
        <v>5</v>
      </c>
      <c r="AF47" s="320" t="s">
        <v>49</v>
      </c>
      <c r="AG47" s="316">
        <f t="shared" si="2"/>
        <v>0</v>
      </c>
      <c r="AH47" s="243"/>
      <c r="AI47" s="312">
        <v>5</v>
      </c>
      <c r="AJ47" s="299" t="s">
        <v>48</v>
      </c>
      <c r="AK47" s="316">
        <f t="shared" si="8"/>
        <v>0</v>
      </c>
      <c r="AL47" s="243"/>
      <c r="AM47" s="312">
        <v>5</v>
      </c>
      <c r="AN47" s="320" t="s">
        <v>44</v>
      </c>
      <c r="AO47" s="316">
        <f t="shared" si="3"/>
        <v>0</v>
      </c>
      <c r="AP47" s="243"/>
      <c r="AQ47" s="323">
        <v>5</v>
      </c>
      <c r="AR47" s="320" t="s">
        <v>49</v>
      </c>
      <c r="AS47" s="316">
        <f t="shared" si="4"/>
        <v>0</v>
      </c>
      <c r="AT47" s="243"/>
      <c r="AU47" s="323">
        <v>5</v>
      </c>
      <c r="AV47" s="320" t="s">
        <v>43</v>
      </c>
      <c r="AW47" s="316">
        <f t="shared" si="5"/>
        <v>0</v>
      </c>
      <c r="AX47" s="324"/>
      <c r="BA47" s="327"/>
      <c r="BB47" s="293"/>
      <c r="BC47" s="293"/>
      <c r="BD47" s="293"/>
      <c r="BE47" s="293"/>
      <c r="BF47" s="293"/>
      <c r="BG47" s="293"/>
      <c r="BH47" s="293"/>
      <c r="BI47" s="293"/>
      <c r="BJ47" s="293"/>
      <c r="BK47" s="293"/>
      <c r="BL47" s="293"/>
      <c r="BM47" s="293"/>
      <c r="BN47" s="293"/>
    </row>
    <row r="48" spans="1:66" s="310" customFormat="1" ht="9.75" customHeight="1">
      <c r="A48" s="448"/>
      <c r="B48" s="294"/>
      <c r="C48" s="312">
        <v>6</v>
      </c>
      <c r="D48" s="315" t="s">
        <v>47</v>
      </c>
      <c r="E48" s="316">
        <f t="shared" si="6"/>
        <v>0</v>
      </c>
      <c r="F48" s="243"/>
      <c r="G48" s="312">
        <v>6</v>
      </c>
      <c r="H48" s="315" t="s">
        <v>45</v>
      </c>
      <c r="I48" s="316">
        <f t="shared" si="7"/>
        <v>0</v>
      </c>
      <c r="J48" s="316"/>
      <c r="K48" s="312">
        <v>6</v>
      </c>
      <c r="L48" s="315" t="s">
        <v>52</v>
      </c>
      <c r="M48" s="316">
        <f t="shared" si="9"/>
        <v>0</v>
      </c>
      <c r="N48" s="243"/>
      <c r="O48" s="312">
        <v>6</v>
      </c>
      <c r="P48" s="320" t="s">
        <v>47</v>
      </c>
      <c r="Q48" s="316">
        <f t="shared" si="10"/>
        <v>0</v>
      </c>
      <c r="R48" s="243"/>
      <c r="S48" s="312">
        <v>6</v>
      </c>
      <c r="T48" s="320" t="s">
        <v>48</v>
      </c>
      <c r="U48" s="316">
        <f t="shared" si="11"/>
        <v>0</v>
      </c>
      <c r="V48" s="243"/>
      <c r="W48" s="312">
        <v>6</v>
      </c>
      <c r="X48" s="320" t="s">
        <v>44</v>
      </c>
      <c r="Y48" s="316">
        <f t="shared" si="0"/>
        <v>0</v>
      </c>
      <c r="Z48" s="243"/>
      <c r="AA48" s="312">
        <v>6</v>
      </c>
      <c r="AB48" s="320" t="s">
        <v>44</v>
      </c>
      <c r="AC48" s="316">
        <f t="shared" si="1"/>
        <v>0</v>
      </c>
      <c r="AD48" s="243"/>
      <c r="AE48" s="312">
        <v>6</v>
      </c>
      <c r="AF48" s="320" t="s">
        <v>45</v>
      </c>
      <c r="AG48" s="316">
        <f t="shared" si="2"/>
        <v>0</v>
      </c>
      <c r="AH48" s="243"/>
      <c r="AI48" s="321">
        <v>6</v>
      </c>
      <c r="AJ48" s="299" t="s">
        <v>43</v>
      </c>
      <c r="AK48" s="322" t="s">
        <v>46</v>
      </c>
      <c r="AL48" s="243"/>
      <c r="AM48" s="312">
        <v>6</v>
      </c>
      <c r="AN48" s="320" t="s">
        <v>47</v>
      </c>
      <c r="AO48" s="316">
        <f t="shared" si="3"/>
        <v>0</v>
      </c>
      <c r="AP48" s="243"/>
      <c r="AQ48" s="323">
        <v>6</v>
      </c>
      <c r="AR48" s="320" t="s">
        <v>45</v>
      </c>
      <c r="AS48" s="316">
        <f t="shared" si="4"/>
        <v>0</v>
      </c>
      <c r="AT48" s="243"/>
      <c r="AU48" s="323">
        <v>6</v>
      </c>
      <c r="AV48" s="320" t="s">
        <v>52</v>
      </c>
      <c r="AW48" s="316">
        <f t="shared" si="5"/>
        <v>0</v>
      </c>
      <c r="AX48" s="324"/>
      <c r="BA48" s="327"/>
      <c r="BB48" s="293"/>
      <c r="BC48" s="293"/>
      <c r="BD48" s="293"/>
      <c r="BE48" s="293"/>
      <c r="BF48" s="293"/>
      <c r="BG48" s="293"/>
      <c r="BH48" s="293"/>
      <c r="BI48" s="293"/>
      <c r="BJ48" s="293"/>
      <c r="BK48" s="293"/>
      <c r="BL48" s="293"/>
      <c r="BM48" s="293"/>
      <c r="BN48" s="293"/>
    </row>
    <row r="49" spans="1:66" s="310" customFormat="1" ht="9.75" customHeight="1">
      <c r="A49" s="448"/>
      <c r="B49" s="294"/>
      <c r="C49" s="312">
        <v>7</v>
      </c>
      <c r="D49" s="315" t="s">
        <v>49</v>
      </c>
      <c r="E49" s="316">
        <f t="shared" si="6"/>
        <v>0</v>
      </c>
      <c r="F49" s="243"/>
      <c r="G49" s="312">
        <v>7</v>
      </c>
      <c r="H49" s="315" t="s">
        <v>48</v>
      </c>
      <c r="I49" s="316">
        <f t="shared" si="7"/>
        <v>0</v>
      </c>
      <c r="J49" s="316"/>
      <c r="K49" s="312">
        <v>7</v>
      </c>
      <c r="L49" s="315" t="s">
        <v>44</v>
      </c>
      <c r="M49" s="316">
        <f t="shared" si="9"/>
        <v>0</v>
      </c>
      <c r="N49" s="243"/>
      <c r="O49" s="312">
        <v>7</v>
      </c>
      <c r="P49" s="320" t="s">
        <v>49</v>
      </c>
      <c r="Q49" s="316">
        <f t="shared" si="10"/>
        <v>0</v>
      </c>
      <c r="R49" s="243"/>
      <c r="S49" s="312">
        <v>7</v>
      </c>
      <c r="T49" s="320" t="s">
        <v>43</v>
      </c>
      <c r="U49" s="316">
        <f t="shared" si="11"/>
        <v>0</v>
      </c>
      <c r="V49" s="243"/>
      <c r="W49" s="312">
        <v>7</v>
      </c>
      <c r="X49" s="320" t="s">
        <v>47</v>
      </c>
      <c r="Y49" s="316">
        <f t="shared" si="0"/>
        <v>0</v>
      </c>
      <c r="Z49" s="243"/>
      <c r="AA49" s="312">
        <v>7</v>
      </c>
      <c r="AB49" s="320" t="s">
        <v>47</v>
      </c>
      <c r="AC49" s="316">
        <f t="shared" si="1"/>
        <v>0</v>
      </c>
      <c r="AD49" s="243"/>
      <c r="AE49" s="312">
        <v>7</v>
      </c>
      <c r="AF49" s="320" t="s">
        <v>48</v>
      </c>
      <c r="AG49" s="316">
        <f t="shared" si="2"/>
        <v>0</v>
      </c>
      <c r="AH49" s="243"/>
      <c r="AI49" s="323">
        <v>7</v>
      </c>
      <c r="AJ49" s="299" t="s">
        <v>52</v>
      </c>
      <c r="AK49" s="316">
        <f t="shared" ref="AK49" si="12">IF(AJ49="lundi",$BA$37,IF(AJ49="mardi",$BA$38,IF(AJ49="mercredi",$BA$39,IF(AJ49="jeudi",$BA$40,IF(AJ49="vendredi",$BA$41,IF(AJ49="samedi",$BA$42,IF(AJ49="dimanche",$BA$43,0)))))))</f>
        <v>0</v>
      </c>
      <c r="AL49" s="243"/>
      <c r="AM49" s="312">
        <v>7</v>
      </c>
      <c r="AN49" s="320" t="s">
        <v>49</v>
      </c>
      <c r="AO49" s="316">
        <f t="shared" si="3"/>
        <v>0</v>
      </c>
      <c r="AP49" s="243"/>
      <c r="AQ49" s="323">
        <v>7</v>
      </c>
      <c r="AR49" s="320" t="s">
        <v>48</v>
      </c>
      <c r="AS49" s="316">
        <f t="shared" si="4"/>
        <v>0</v>
      </c>
      <c r="AT49" s="243"/>
      <c r="AU49" s="323">
        <v>7</v>
      </c>
      <c r="AV49" s="320" t="s">
        <v>44</v>
      </c>
      <c r="AW49" s="316">
        <f t="shared" si="5"/>
        <v>0</v>
      </c>
      <c r="AX49" s="324"/>
      <c r="BA49" s="327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</row>
    <row r="50" spans="1:66" s="310" customFormat="1" ht="9.75" customHeight="1">
      <c r="A50" s="448"/>
      <c r="B50" s="294"/>
      <c r="C50" s="312">
        <v>8</v>
      </c>
      <c r="D50" s="315" t="s">
        <v>45</v>
      </c>
      <c r="E50" s="316">
        <f t="shared" si="6"/>
        <v>0</v>
      </c>
      <c r="F50" s="243"/>
      <c r="G50" s="312">
        <v>8</v>
      </c>
      <c r="H50" s="315" t="s">
        <v>43</v>
      </c>
      <c r="I50" s="316">
        <f t="shared" si="7"/>
        <v>0</v>
      </c>
      <c r="J50" s="316"/>
      <c r="K50" s="312">
        <v>8</v>
      </c>
      <c r="L50" s="315" t="s">
        <v>47</v>
      </c>
      <c r="M50" s="316">
        <f t="shared" si="9"/>
        <v>0</v>
      </c>
      <c r="N50" s="243"/>
      <c r="O50" s="312">
        <v>8</v>
      </c>
      <c r="P50" s="320" t="s">
        <v>45</v>
      </c>
      <c r="Q50" s="316">
        <f t="shared" si="10"/>
        <v>0</v>
      </c>
      <c r="R50" s="243"/>
      <c r="S50" s="312">
        <v>8</v>
      </c>
      <c r="T50" s="320" t="s">
        <v>52</v>
      </c>
      <c r="U50" s="316">
        <f t="shared" si="11"/>
        <v>0</v>
      </c>
      <c r="V50" s="243"/>
      <c r="W50" s="312">
        <v>8</v>
      </c>
      <c r="X50" s="320" t="s">
        <v>49</v>
      </c>
      <c r="Y50" s="316">
        <f t="shared" si="0"/>
        <v>0</v>
      </c>
      <c r="Z50" s="243"/>
      <c r="AA50" s="312">
        <v>8</v>
      </c>
      <c r="AB50" s="320" t="s">
        <v>49</v>
      </c>
      <c r="AC50" s="316">
        <f t="shared" si="1"/>
        <v>0</v>
      </c>
      <c r="AD50" s="243"/>
      <c r="AE50" s="312">
        <v>8</v>
      </c>
      <c r="AF50" s="320" t="s">
        <v>43</v>
      </c>
      <c r="AG50" s="316">
        <f t="shared" si="2"/>
        <v>0</v>
      </c>
      <c r="AH50" s="243"/>
      <c r="AI50" s="321">
        <v>8</v>
      </c>
      <c r="AJ50" s="299" t="s">
        <v>44</v>
      </c>
      <c r="AK50" s="322" t="s">
        <v>46</v>
      </c>
      <c r="AL50" s="243"/>
      <c r="AM50" s="312">
        <v>8</v>
      </c>
      <c r="AN50" s="320" t="s">
        <v>45</v>
      </c>
      <c r="AO50" s="316">
        <f t="shared" si="3"/>
        <v>0</v>
      </c>
      <c r="AP50" s="243"/>
      <c r="AQ50" s="323">
        <v>8</v>
      </c>
      <c r="AR50" s="320" t="s">
        <v>43</v>
      </c>
      <c r="AS50" s="316">
        <f t="shared" si="4"/>
        <v>0</v>
      </c>
      <c r="AT50" s="243"/>
      <c r="AU50" s="323">
        <v>8</v>
      </c>
      <c r="AV50" s="320" t="s">
        <v>47</v>
      </c>
      <c r="AW50" s="316">
        <f t="shared" si="5"/>
        <v>0</v>
      </c>
      <c r="AX50" s="324"/>
      <c r="BA50" s="327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</row>
    <row r="51" spans="1:66" s="310" customFormat="1" ht="9.75" customHeight="1">
      <c r="A51" s="448"/>
      <c r="B51" s="294"/>
      <c r="C51" s="312">
        <v>9</v>
      </c>
      <c r="D51" s="315" t="s">
        <v>48</v>
      </c>
      <c r="E51" s="316">
        <f t="shared" si="6"/>
        <v>0</v>
      </c>
      <c r="F51" s="243"/>
      <c r="G51" s="312">
        <v>9</v>
      </c>
      <c r="H51" s="315" t="s">
        <v>52</v>
      </c>
      <c r="I51" s="316">
        <f t="shared" si="7"/>
        <v>0</v>
      </c>
      <c r="J51" s="316"/>
      <c r="K51" s="312">
        <v>9</v>
      </c>
      <c r="L51" s="315" t="s">
        <v>49</v>
      </c>
      <c r="M51" s="316">
        <f t="shared" si="9"/>
        <v>0</v>
      </c>
      <c r="N51" s="243"/>
      <c r="O51" s="312">
        <v>9</v>
      </c>
      <c r="P51" s="320" t="s">
        <v>48</v>
      </c>
      <c r="Q51" s="316">
        <f t="shared" si="10"/>
        <v>0</v>
      </c>
      <c r="R51" s="243"/>
      <c r="S51" s="312">
        <v>9</v>
      </c>
      <c r="T51" s="320" t="s">
        <v>44</v>
      </c>
      <c r="U51" s="316">
        <f t="shared" si="11"/>
        <v>0</v>
      </c>
      <c r="V51" s="243"/>
      <c r="W51" s="312">
        <v>9</v>
      </c>
      <c r="X51" s="320" t="s">
        <v>45</v>
      </c>
      <c r="Y51" s="316">
        <f t="shared" si="0"/>
        <v>0</v>
      </c>
      <c r="Z51" s="243"/>
      <c r="AA51" s="312">
        <v>9</v>
      </c>
      <c r="AB51" s="320" t="s">
        <v>45</v>
      </c>
      <c r="AC51" s="316">
        <f t="shared" si="1"/>
        <v>0</v>
      </c>
      <c r="AD51" s="243"/>
      <c r="AE51" s="312">
        <v>9</v>
      </c>
      <c r="AF51" s="320" t="s">
        <v>52</v>
      </c>
      <c r="AG51" s="316">
        <f t="shared" si="2"/>
        <v>0</v>
      </c>
      <c r="AH51" s="243"/>
      <c r="AI51" s="312">
        <v>9</v>
      </c>
      <c r="AJ51" s="299" t="s">
        <v>47</v>
      </c>
      <c r="AK51" s="316">
        <f t="shared" si="8"/>
        <v>0</v>
      </c>
      <c r="AL51" s="243"/>
      <c r="AM51" s="312">
        <v>9</v>
      </c>
      <c r="AN51" s="320" t="s">
        <v>48</v>
      </c>
      <c r="AO51" s="316">
        <f t="shared" si="3"/>
        <v>0</v>
      </c>
      <c r="AP51" s="243"/>
      <c r="AQ51" s="323">
        <v>9</v>
      </c>
      <c r="AR51" s="320" t="s">
        <v>52</v>
      </c>
      <c r="AS51" s="316">
        <f t="shared" si="4"/>
        <v>0</v>
      </c>
      <c r="AT51" s="243"/>
      <c r="AU51" s="323">
        <v>9</v>
      </c>
      <c r="AV51" s="320" t="s">
        <v>49</v>
      </c>
      <c r="AW51" s="316">
        <f t="shared" si="5"/>
        <v>0</v>
      </c>
      <c r="AX51" s="324"/>
      <c r="BA51" s="327"/>
      <c r="BB51" s="293"/>
      <c r="BC51" s="293"/>
      <c r="BD51" s="293"/>
      <c r="BE51" s="293"/>
      <c r="BF51" s="293"/>
      <c r="BG51" s="293"/>
      <c r="BH51" s="293"/>
      <c r="BI51" s="293"/>
      <c r="BJ51" s="293"/>
      <c r="BK51" s="293"/>
      <c r="BL51" s="293"/>
      <c r="BM51" s="293"/>
      <c r="BN51" s="293"/>
    </row>
    <row r="52" spans="1:66" s="310" customFormat="1" ht="9.75" customHeight="1">
      <c r="A52" s="448"/>
      <c r="B52" s="294"/>
      <c r="C52" s="312">
        <v>10</v>
      </c>
      <c r="D52" s="315" t="s">
        <v>43</v>
      </c>
      <c r="E52" s="316">
        <f t="shared" si="6"/>
        <v>0</v>
      </c>
      <c r="F52" s="243"/>
      <c r="G52" s="312">
        <v>10</v>
      </c>
      <c r="H52" s="315" t="s">
        <v>44</v>
      </c>
      <c r="I52" s="316">
        <f t="shared" si="7"/>
        <v>0</v>
      </c>
      <c r="J52" s="316"/>
      <c r="K52" s="312">
        <v>10</v>
      </c>
      <c r="L52" s="315" t="s">
        <v>45</v>
      </c>
      <c r="M52" s="316">
        <f t="shared" si="9"/>
        <v>0</v>
      </c>
      <c r="N52" s="243"/>
      <c r="O52" s="312">
        <v>10</v>
      </c>
      <c r="P52" s="320" t="s">
        <v>43</v>
      </c>
      <c r="Q52" s="316">
        <f t="shared" si="10"/>
        <v>0</v>
      </c>
      <c r="R52" s="243"/>
      <c r="S52" s="312">
        <v>10</v>
      </c>
      <c r="T52" s="320" t="s">
        <v>47</v>
      </c>
      <c r="U52" s="316">
        <f t="shared" si="11"/>
        <v>0</v>
      </c>
      <c r="V52" s="243"/>
      <c r="W52" s="312">
        <v>10</v>
      </c>
      <c r="X52" s="320" t="s">
        <v>48</v>
      </c>
      <c r="Y52" s="316">
        <f t="shared" si="0"/>
        <v>0</v>
      </c>
      <c r="Z52" s="243"/>
      <c r="AA52" s="312">
        <v>10</v>
      </c>
      <c r="AB52" s="320" t="s">
        <v>48</v>
      </c>
      <c r="AC52" s="316">
        <f t="shared" si="1"/>
        <v>0</v>
      </c>
      <c r="AD52" s="243"/>
      <c r="AE52" s="323">
        <v>10</v>
      </c>
      <c r="AF52" s="320" t="s">
        <v>44</v>
      </c>
      <c r="AG52" s="316">
        <f t="shared" si="2"/>
        <v>0</v>
      </c>
      <c r="AH52" s="328"/>
      <c r="AI52" s="312">
        <v>10</v>
      </c>
      <c r="AJ52" s="299" t="s">
        <v>49</v>
      </c>
      <c r="AK52" s="316">
        <f t="shared" si="8"/>
        <v>0</v>
      </c>
      <c r="AL52" s="243"/>
      <c r="AM52" s="312">
        <v>10</v>
      </c>
      <c r="AN52" s="320" t="s">
        <v>43</v>
      </c>
      <c r="AO52" s="316">
        <f t="shared" si="3"/>
        <v>0</v>
      </c>
      <c r="AP52" s="243"/>
      <c r="AQ52" s="323">
        <v>10</v>
      </c>
      <c r="AR52" s="320" t="s">
        <v>44</v>
      </c>
      <c r="AS52" s="316">
        <f t="shared" si="4"/>
        <v>0</v>
      </c>
      <c r="AT52" s="243"/>
      <c r="AU52" s="323">
        <v>10</v>
      </c>
      <c r="AV52" s="320" t="s">
        <v>45</v>
      </c>
      <c r="AW52" s="316">
        <f t="shared" si="5"/>
        <v>0</v>
      </c>
      <c r="AX52" s="324"/>
      <c r="BA52" s="327"/>
      <c r="BB52" s="293"/>
      <c r="BC52" s="293"/>
      <c r="BD52" s="293"/>
      <c r="BE52" s="293"/>
      <c r="BF52" s="293"/>
      <c r="BG52" s="293"/>
      <c r="BH52" s="293"/>
      <c r="BI52" s="293"/>
      <c r="BJ52" s="293"/>
      <c r="BK52" s="293"/>
      <c r="BL52" s="293"/>
      <c r="BM52" s="293"/>
      <c r="BN52" s="293"/>
    </row>
    <row r="53" spans="1:66" s="310" customFormat="1" ht="9.75" customHeight="1">
      <c r="A53" s="448"/>
      <c r="B53" s="294"/>
      <c r="C53" s="312">
        <v>11</v>
      </c>
      <c r="D53" s="315" t="s">
        <v>52</v>
      </c>
      <c r="E53" s="316">
        <f t="shared" si="6"/>
        <v>0</v>
      </c>
      <c r="F53" s="243"/>
      <c r="G53" s="312">
        <v>11</v>
      </c>
      <c r="H53" s="315" t="s">
        <v>47</v>
      </c>
      <c r="I53" s="316">
        <f t="shared" si="7"/>
        <v>0</v>
      </c>
      <c r="J53" s="316"/>
      <c r="K53" s="318">
        <v>11</v>
      </c>
      <c r="L53" s="315" t="s">
        <v>48</v>
      </c>
      <c r="M53" s="322" t="s">
        <v>46</v>
      </c>
      <c r="N53" s="243"/>
      <c r="O53" s="312">
        <v>11</v>
      </c>
      <c r="P53" s="320" t="s">
        <v>52</v>
      </c>
      <c r="Q53" s="316">
        <f t="shared" si="10"/>
        <v>0</v>
      </c>
      <c r="R53" s="243"/>
      <c r="S53" s="312">
        <v>11</v>
      </c>
      <c r="T53" s="320" t="s">
        <v>49</v>
      </c>
      <c r="U53" s="316">
        <f t="shared" si="11"/>
        <v>0</v>
      </c>
      <c r="V53" s="243"/>
      <c r="W53" s="312">
        <v>11</v>
      </c>
      <c r="X53" s="320" t="s">
        <v>43</v>
      </c>
      <c r="Y53" s="316">
        <f t="shared" si="0"/>
        <v>0</v>
      </c>
      <c r="Z53" s="243"/>
      <c r="AA53" s="312">
        <v>11</v>
      </c>
      <c r="AB53" s="320" t="s">
        <v>43</v>
      </c>
      <c r="AC53" s="316">
        <f t="shared" si="1"/>
        <v>0</v>
      </c>
      <c r="AD53" s="243"/>
      <c r="AE53" s="323">
        <v>11</v>
      </c>
      <c r="AF53" s="320" t="s">
        <v>47</v>
      </c>
      <c r="AG53" s="316">
        <f t="shared" si="2"/>
        <v>0</v>
      </c>
      <c r="AH53" s="328"/>
      <c r="AI53" s="312">
        <v>11</v>
      </c>
      <c r="AJ53" s="299" t="s">
        <v>45</v>
      </c>
      <c r="AK53" s="316">
        <f t="shared" si="8"/>
        <v>0</v>
      </c>
      <c r="AL53" s="243"/>
      <c r="AM53" s="312">
        <v>11</v>
      </c>
      <c r="AN53" s="320" t="s">
        <v>52</v>
      </c>
      <c r="AO53" s="316">
        <f t="shared" si="3"/>
        <v>0</v>
      </c>
      <c r="AP53" s="243"/>
      <c r="AQ53" s="323">
        <v>11</v>
      </c>
      <c r="AR53" s="320" t="s">
        <v>47</v>
      </c>
      <c r="AS53" s="316">
        <f t="shared" si="4"/>
        <v>0</v>
      </c>
      <c r="AT53" s="243"/>
      <c r="AU53" s="323">
        <v>11</v>
      </c>
      <c r="AV53" s="320" t="s">
        <v>48</v>
      </c>
      <c r="AW53" s="316">
        <f t="shared" si="5"/>
        <v>0</v>
      </c>
      <c r="AX53" s="324"/>
      <c r="BA53" s="327"/>
      <c r="BB53" s="293"/>
      <c r="BC53" s="293"/>
      <c r="BD53" s="293"/>
      <c r="BE53" s="293"/>
      <c r="BF53" s="293"/>
      <c r="BG53" s="293"/>
      <c r="BH53" s="293"/>
      <c r="BI53" s="293"/>
      <c r="BJ53" s="293"/>
      <c r="BK53" s="293"/>
      <c r="BL53" s="293"/>
      <c r="BM53" s="293"/>
      <c r="BN53" s="293"/>
    </row>
    <row r="54" spans="1:66" s="310" customFormat="1" ht="9.75" customHeight="1">
      <c r="A54" s="448"/>
      <c r="B54" s="294"/>
      <c r="C54" s="312">
        <v>12</v>
      </c>
      <c r="D54" s="315" t="s">
        <v>44</v>
      </c>
      <c r="E54" s="316">
        <f t="shared" si="6"/>
        <v>0</v>
      </c>
      <c r="F54" s="243"/>
      <c r="G54" s="312">
        <v>12</v>
      </c>
      <c r="H54" s="315" t="s">
        <v>49</v>
      </c>
      <c r="I54" s="316">
        <f t="shared" si="7"/>
        <v>0</v>
      </c>
      <c r="J54" s="316"/>
      <c r="K54" s="312">
        <v>12</v>
      </c>
      <c r="L54" s="315" t="s">
        <v>43</v>
      </c>
      <c r="M54" s="316">
        <f t="shared" si="9"/>
        <v>0</v>
      </c>
      <c r="N54" s="243"/>
      <c r="O54" s="312">
        <v>12</v>
      </c>
      <c r="P54" s="320" t="s">
        <v>44</v>
      </c>
      <c r="Q54" s="316">
        <f t="shared" si="10"/>
        <v>0</v>
      </c>
      <c r="R54" s="243"/>
      <c r="S54" s="312">
        <v>12</v>
      </c>
      <c r="T54" s="320" t="s">
        <v>45</v>
      </c>
      <c r="U54" s="316">
        <f t="shared" si="11"/>
        <v>0</v>
      </c>
      <c r="V54" s="243"/>
      <c r="W54" s="312">
        <v>12</v>
      </c>
      <c r="X54" s="320" t="s">
        <v>52</v>
      </c>
      <c r="Y54" s="316">
        <f t="shared" si="0"/>
        <v>0</v>
      </c>
      <c r="Z54" s="243"/>
      <c r="AA54" s="312">
        <v>12</v>
      </c>
      <c r="AB54" s="320" t="s">
        <v>52</v>
      </c>
      <c r="AC54" s="316">
        <f t="shared" si="1"/>
        <v>0</v>
      </c>
      <c r="AD54" s="243"/>
      <c r="AE54" s="323">
        <v>12</v>
      </c>
      <c r="AF54" s="320" t="s">
        <v>49</v>
      </c>
      <c r="AG54" s="316">
        <f t="shared" si="2"/>
        <v>0</v>
      </c>
      <c r="AH54" s="328"/>
      <c r="AI54" s="312">
        <v>12</v>
      </c>
      <c r="AJ54" s="299" t="s">
        <v>48</v>
      </c>
      <c r="AK54" s="316">
        <f t="shared" si="8"/>
        <v>0</v>
      </c>
      <c r="AL54" s="243"/>
      <c r="AM54" s="312">
        <v>12</v>
      </c>
      <c r="AN54" s="320" t="s">
        <v>44</v>
      </c>
      <c r="AO54" s="316">
        <f t="shared" si="3"/>
        <v>0</v>
      </c>
      <c r="AP54" s="243"/>
      <c r="AQ54" s="323">
        <v>12</v>
      </c>
      <c r="AR54" s="320" t="s">
        <v>49</v>
      </c>
      <c r="AS54" s="316">
        <f t="shared" si="4"/>
        <v>0</v>
      </c>
      <c r="AT54" s="243"/>
      <c r="AU54" s="323">
        <v>12</v>
      </c>
      <c r="AV54" s="320" t="s">
        <v>43</v>
      </c>
      <c r="AW54" s="316">
        <f t="shared" si="5"/>
        <v>0</v>
      </c>
      <c r="AX54" s="324"/>
      <c r="BA54" s="327"/>
      <c r="BB54" s="293"/>
      <c r="BC54" s="293"/>
      <c r="BD54" s="293"/>
      <c r="BE54" s="293"/>
      <c r="BF54" s="293"/>
      <c r="BG54" s="293"/>
      <c r="BH54" s="293"/>
      <c r="BI54" s="293"/>
      <c r="BJ54" s="293"/>
    </row>
    <row r="55" spans="1:66" s="310" customFormat="1" ht="9.75" customHeight="1">
      <c r="A55" s="448"/>
      <c r="B55" s="294"/>
      <c r="C55" s="312">
        <v>13</v>
      </c>
      <c r="D55" s="315" t="s">
        <v>47</v>
      </c>
      <c r="E55" s="316">
        <f t="shared" si="6"/>
        <v>0</v>
      </c>
      <c r="F55" s="243"/>
      <c r="G55" s="312">
        <v>13</v>
      </c>
      <c r="H55" s="315" t="s">
        <v>45</v>
      </c>
      <c r="I55" s="316">
        <f t="shared" si="7"/>
        <v>0</v>
      </c>
      <c r="J55" s="316"/>
      <c r="K55" s="312">
        <v>13</v>
      </c>
      <c r="L55" s="315" t="s">
        <v>52</v>
      </c>
      <c r="M55" s="316">
        <f t="shared" si="9"/>
        <v>0</v>
      </c>
      <c r="N55" s="243"/>
      <c r="O55" s="312">
        <v>13</v>
      </c>
      <c r="P55" s="320" t="s">
        <v>47</v>
      </c>
      <c r="Q55" s="316">
        <f t="shared" si="10"/>
        <v>0</v>
      </c>
      <c r="R55" s="243"/>
      <c r="S55" s="312">
        <v>13</v>
      </c>
      <c r="T55" s="320" t="s">
        <v>48</v>
      </c>
      <c r="U55" s="316">
        <f t="shared" si="11"/>
        <v>0</v>
      </c>
      <c r="V55" s="243"/>
      <c r="W55" s="323">
        <v>13</v>
      </c>
      <c r="X55" s="320" t="s">
        <v>44</v>
      </c>
      <c r="Y55" s="316">
        <f t="shared" si="0"/>
        <v>0</v>
      </c>
      <c r="Z55" s="243"/>
      <c r="AA55" s="312">
        <v>13</v>
      </c>
      <c r="AB55" s="320" t="s">
        <v>44</v>
      </c>
      <c r="AC55" s="316">
        <f t="shared" si="1"/>
        <v>0</v>
      </c>
      <c r="AD55" s="243"/>
      <c r="AE55" s="323">
        <v>13</v>
      </c>
      <c r="AF55" s="320" t="s">
        <v>45</v>
      </c>
      <c r="AG55" s="316">
        <f t="shared" si="2"/>
        <v>0</v>
      </c>
      <c r="AH55" s="243"/>
      <c r="AI55" s="312">
        <v>13</v>
      </c>
      <c r="AJ55" s="299" t="s">
        <v>43</v>
      </c>
      <c r="AK55" s="316">
        <f t="shared" si="8"/>
        <v>0</v>
      </c>
      <c r="AL55" s="243"/>
      <c r="AM55" s="312">
        <v>13</v>
      </c>
      <c r="AN55" s="320" t="s">
        <v>47</v>
      </c>
      <c r="AO55" s="316">
        <f t="shared" si="3"/>
        <v>0</v>
      </c>
      <c r="AP55" s="243"/>
      <c r="AQ55" s="323">
        <v>13</v>
      </c>
      <c r="AR55" s="320" t="s">
        <v>45</v>
      </c>
      <c r="AS55" s="316">
        <f t="shared" si="4"/>
        <v>0</v>
      </c>
      <c r="AT55" s="243"/>
      <c r="AU55" s="323">
        <v>13</v>
      </c>
      <c r="AV55" s="320" t="s">
        <v>52</v>
      </c>
      <c r="AW55" s="316">
        <f t="shared" si="5"/>
        <v>0</v>
      </c>
      <c r="AX55" s="324"/>
      <c r="BA55" s="327"/>
      <c r="BB55" s="293"/>
      <c r="BC55" s="293"/>
      <c r="BD55" s="293"/>
      <c r="BE55" s="293"/>
      <c r="BF55" s="293"/>
      <c r="BG55" s="293"/>
      <c r="BH55" s="293"/>
      <c r="BI55" s="293"/>
      <c r="BJ55" s="293"/>
    </row>
    <row r="56" spans="1:66" s="310" customFormat="1" ht="9.75" customHeight="1">
      <c r="A56" s="448"/>
      <c r="B56" s="294"/>
      <c r="C56" s="312">
        <v>14</v>
      </c>
      <c r="D56" s="315" t="s">
        <v>49</v>
      </c>
      <c r="E56" s="316">
        <f t="shared" si="6"/>
        <v>0</v>
      </c>
      <c r="F56" s="243"/>
      <c r="G56" s="312">
        <v>14</v>
      </c>
      <c r="H56" s="315" t="s">
        <v>48</v>
      </c>
      <c r="I56" s="316">
        <f t="shared" si="7"/>
        <v>0</v>
      </c>
      <c r="J56" s="316"/>
      <c r="K56" s="312">
        <v>14</v>
      </c>
      <c r="L56" s="315" t="s">
        <v>44</v>
      </c>
      <c r="M56" s="316">
        <f t="shared" si="9"/>
        <v>0</v>
      </c>
      <c r="N56" s="243"/>
      <c r="O56" s="312">
        <v>14</v>
      </c>
      <c r="P56" s="320" t="s">
        <v>49</v>
      </c>
      <c r="Q56" s="316">
        <f t="shared" si="10"/>
        <v>0</v>
      </c>
      <c r="R56" s="243"/>
      <c r="S56" s="312">
        <v>14</v>
      </c>
      <c r="T56" s="320" t="s">
        <v>43</v>
      </c>
      <c r="U56" s="316">
        <f t="shared" si="11"/>
        <v>0</v>
      </c>
      <c r="V56" s="243"/>
      <c r="W56" s="323">
        <v>14</v>
      </c>
      <c r="X56" s="320" t="s">
        <v>47</v>
      </c>
      <c r="Y56" s="316">
        <f t="shared" si="0"/>
        <v>0</v>
      </c>
      <c r="Z56" s="243"/>
      <c r="AA56" s="312">
        <v>14</v>
      </c>
      <c r="AB56" s="320" t="s">
        <v>47</v>
      </c>
      <c r="AC56" s="316">
        <f t="shared" si="1"/>
        <v>0</v>
      </c>
      <c r="AD56" s="243"/>
      <c r="AE56" s="323">
        <v>14</v>
      </c>
      <c r="AF56" s="320" t="s">
        <v>48</v>
      </c>
      <c r="AG56" s="316">
        <f t="shared" si="2"/>
        <v>0</v>
      </c>
      <c r="AH56" s="243"/>
      <c r="AI56" s="312">
        <v>14</v>
      </c>
      <c r="AJ56" s="299" t="s">
        <v>52</v>
      </c>
      <c r="AK56" s="316">
        <f t="shared" si="8"/>
        <v>0</v>
      </c>
      <c r="AL56" s="243"/>
      <c r="AM56" s="312">
        <v>14</v>
      </c>
      <c r="AN56" s="320" t="s">
        <v>49</v>
      </c>
      <c r="AO56" s="316">
        <f t="shared" si="3"/>
        <v>0</v>
      </c>
      <c r="AP56" s="243"/>
      <c r="AQ56" s="323">
        <v>14</v>
      </c>
      <c r="AR56" s="320" t="s">
        <v>48</v>
      </c>
      <c r="AS56" s="322" t="s">
        <v>46</v>
      </c>
      <c r="AT56" s="243"/>
      <c r="AU56" s="323">
        <v>14</v>
      </c>
      <c r="AV56" s="320" t="s">
        <v>44</v>
      </c>
      <c r="AW56" s="316">
        <f t="shared" si="5"/>
        <v>0</v>
      </c>
      <c r="AX56" s="324"/>
      <c r="BA56" s="327"/>
      <c r="BB56" s="293"/>
      <c r="BC56" s="293"/>
      <c r="BD56" s="293"/>
      <c r="BE56" s="293"/>
      <c r="BF56" s="293"/>
      <c r="BG56" s="293"/>
      <c r="BH56" s="293"/>
      <c r="BI56" s="293"/>
      <c r="BJ56" s="293"/>
    </row>
    <row r="57" spans="1:66" s="310" customFormat="1" ht="9.75" customHeight="1">
      <c r="A57" s="448"/>
      <c r="B57" s="294"/>
      <c r="C57" s="312">
        <v>15</v>
      </c>
      <c r="D57" s="315" t="s">
        <v>45</v>
      </c>
      <c r="E57" s="316">
        <f t="shared" si="6"/>
        <v>0</v>
      </c>
      <c r="F57" s="243"/>
      <c r="G57" s="312">
        <v>15</v>
      </c>
      <c r="H57" s="315" t="s">
        <v>43</v>
      </c>
      <c r="I57" s="316">
        <f t="shared" si="7"/>
        <v>0</v>
      </c>
      <c r="J57" s="243"/>
      <c r="K57" s="312">
        <v>15</v>
      </c>
      <c r="L57" s="315" t="s">
        <v>47</v>
      </c>
      <c r="M57" s="316">
        <f t="shared" si="9"/>
        <v>0</v>
      </c>
      <c r="N57" s="243"/>
      <c r="O57" s="312">
        <v>15</v>
      </c>
      <c r="P57" s="320" t="s">
        <v>45</v>
      </c>
      <c r="Q57" s="316">
        <f t="shared" si="10"/>
        <v>0</v>
      </c>
      <c r="R57" s="243"/>
      <c r="S57" s="312">
        <v>15</v>
      </c>
      <c r="T57" s="320" t="s">
        <v>52</v>
      </c>
      <c r="U57" s="316">
        <f t="shared" si="11"/>
        <v>0</v>
      </c>
      <c r="V57" s="243"/>
      <c r="W57" s="323">
        <v>15</v>
      </c>
      <c r="X57" s="320" t="s">
        <v>49</v>
      </c>
      <c r="Y57" s="316">
        <f t="shared" si="0"/>
        <v>0</v>
      </c>
      <c r="Z57" s="243"/>
      <c r="AA57" s="312">
        <v>15</v>
      </c>
      <c r="AB57" s="320" t="s">
        <v>49</v>
      </c>
      <c r="AC57" s="316">
        <f t="shared" si="1"/>
        <v>0</v>
      </c>
      <c r="AD57" s="243"/>
      <c r="AE57" s="323">
        <v>15</v>
      </c>
      <c r="AF57" s="320" t="s">
        <v>43</v>
      </c>
      <c r="AG57" s="316">
        <f t="shared" si="2"/>
        <v>0</v>
      </c>
      <c r="AH57" s="243"/>
      <c r="AI57" s="312">
        <v>15</v>
      </c>
      <c r="AJ57" s="299" t="s">
        <v>44</v>
      </c>
      <c r="AK57" s="316">
        <f t="shared" si="8"/>
        <v>0</v>
      </c>
      <c r="AL57" s="243"/>
      <c r="AM57" s="312">
        <v>15</v>
      </c>
      <c r="AN57" s="320" t="s">
        <v>45</v>
      </c>
      <c r="AO57" s="316">
        <f t="shared" si="3"/>
        <v>0</v>
      </c>
      <c r="AP57" s="243"/>
      <c r="AQ57" s="323">
        <v>15</v>
      </c>
      <c r="AR57" s="320" t="s">
        <v>43</v>
      </c>
      <c r="AS57" s="316">
        <f t="shared" si="4"/>
        <v>0</v>
      </c>
      <c r="AT57" s="243"/>
      <c r="AU57" s="321">
        <v>15</v>
      </c>
      <c r="AV57" s="320" t="s">
        <v>47</v>
      </c>
      <c r="AW57" s="322" t="s">
        <v>46</v>
      </c>
      <c r="AX57" s="324"/>
      <c r="BA57" s="327"/>
      <c r="BB57" s="293"/>
      <c r="BC57" s="293"/>
      <c r="BD57" s="293"/>
      <c r="BE57" s="293"/>
      <c r="BF57" s="293"/>
      <c r="BG57" s="293"/>
      <c r="BH57" s="293"/>
      <c r="BI57" s="293"/>
      <c r="BJ57" s="293"/>
    </row>
    <row r="58" spans="1:66" s="310" customFormat="1" ht="9.75" customHeight="1">
      <c r="A58" s="448"/>
      <c r="B58" s="294"/>
      <c r="C58" s="312">
        <v>16</v>
      </c>
      <c r="D58" s="315" t="s">
        <v>48</v>
      </c>
      <c r="E58" s="316">
        <f t="shared" si="6"/>
        <v>0</v>
      </c>
      <c r="F58" s="243"/>
      <c r="G58" s="312">
        <v>16</v>
      </c>
      <c r="H58" s="315" t="s">
        <v>52</v>
      </c>
      <c r="I58" s="316">
        <f t="shared" si="7"/>
        <v>0</v>
      </c>
      <c r="J58" s="243"/>
      <c r="K58" s="312">
        <v>16</v>
      </c>
      <c r="L58" s="315" t="s">
        <v>49</v>
      </c>
      <c r="M58" s="316">
        <f t="shared" si="9"/>
        <v>0</v>
      </c>
      <c r="N58" s="243"/>
      <c r="O58" s="312">
        <v>16</v>
      </c>
      <c r="P58" s="320" t="s">
        <v>48</v>
      </c>
      <c r="Q58" s="316">
        <f t="shared" si="10"/>
        <v>0</v>
      </c>
      <c r="R58" s="243"/>
      <c r="S58" s="312">
        <v>16</v>
      </c>
      <c r="T58" s="320" t="s">
        <v>44</v>
      </c>
      <c r="U58" s="316">
        <f t="shared" si="11"/>
        <v>0</v>
      </c>
      <c r="V58" s="243"/>
      <c r="W58" s="323">
        <v>16</v>
      </c>
      <c r="X58" s="320" t="s">
        <v>45</v>
      </c>
      <c r="Y58" s="316">
        <f t="shared" si="0"/>
        <v>0</v>
      </c>
      <c r="Z58" s="243"/>
      <c r="AA58" s="312">
        <v>16</v>
      </c>
      <c r="AB58" s="320" t="s">
        <v>45</v>
      </c>
      <c r="AC58" s="316">
        <f t="shared" si="1"/>
        <v>0</v>
      </c>
      <c r="AD58" s="243"/>
      <c r="AE58" s="323">
        <v>16</v>
      </c>
      <c r="AF58" s="320" t="s">
        <v>52</v>
      </c>
      <c r="AG58" s="316">
        <f t="shared" si="2"/>
        <v>0</v>
      </c>
      <c r="AH58" s="243"/>
      <c r="AI58" s="312">
        <v>16</v>
      </c>
      <c r="AJ58" s="299" t="s">
        <v>47</v>
      </c>
      <c r="AK58" s="316">
        <f t="shared" si="8"/>
        <v>0</v>
      </c>
      <c r="AL58" s="243"/>
      <c r="AM58" s="312">
        <v>16</v>
      </c>
      <c r="AN58" s="320" t="s">
        <v>48</v>
      </c>
      <c r="AO58" s="316">
        <f t="shared" si="3"/>
        <v>0</v>
      </c>
      <c r="AP58" s="243"/>
      <c r="AQ58" s="323">
        <v>16</v>
      </c>
      <c r="AR58" s="320" t="s">
        <v>52</v>
      </c>
      <c r="AS58" s="316">
        <f t="shared" si="4"/>
        <v>0</v>
      </c>
      <c r="AT58" s="243"/>
      <c r="AU58" s="323">
        <v>16</v>
      </c>
      <c r="AV58" s="320" t="s">
        <v>49</v>
      </c>
      <c r="AW58" s="316">
        <f t="shared" si="5"/>
        <v>0</v>
      </c>
      <c r="AX58" s="324"/>
      <c r="BA58" s="327"/>
      <c r="BB58" s="293"/>
      <c r="BC58" s="293"/>
      <c r="BD58" s="293"/>
      <c r="BE58" s="293"/>
      <c r="BF58" s="293"/>
      <c r="BG58" s="293"/>
      <c r="BH58" s="293"/>
      <c r="BI58" s="293"/>
      <c r="BJ58" s="293"/>
    </row>
    <row r="59" spans="1:66" s="310" customFormat="1" ht="9.75" customHeight="1">
      <c r="A59" s="448"/>
      <c r="B59" s="294"/>
      <c r="C59" s="312">
        <v>17</v>
      </c>
      <c r="D59" s="315" t="s">
        <v>43</v>
      </c>
      <c r="E59" s="316">
        <f t="shared" si="6"/>
        <v>0</v>
      </c>
      <c r="F59" s="243"/>
      <c r="G59" s="323">
        <v>17</v>
      </c>
      <c r="H59" s="315" t="s">
        <v>44</v>
      </c>
      <c r="I59" s="316">
        <f t="shared" si="7"/>
        <v>0</v>
      </c>
      <c r="J59" s="243"/>
      <c r="K59" s="312">
        <v>17</v>
      </c>
      <c r="L59" s="315" t="s">
        <v>45</v>
      </c>
      <c r="M59" s="316">
        <f t="shared" si="9"/>
        <v>0</v>
      </c>
      <c r="N59" s="243"/>
      <c r="O59" s="312">
        <v>17</v>
      </c>
      <c r="P59" s="320" t="s">
        <v>43</v>
      </c>
      <c r="Q59" s="316">
        <f t="shared" si="10"/>
        <v>0</v>
      </c>
      <c r="R59" s="243"/>
      <c r="S59" s="312">
        <v>17</v>
      </c>
      <c r="T59" s="320" t="s">
        <v>47</v>
      </c>
      <c r="U59" s="316">
        <f t="shared" si="11"/>
        <v>0</v>
      </c>
      <c r="V59" s="243"/>
      <c r="W59" s="323">
        <v>17</v>
      </c>
      <c r="X59" s="320" t="s">
        <v>48</v>
      </c>
      <c r="Y59" s="316">
        <f t="shared" si="0"/>
        <v>0</v>
      </c>
      <c r="Z59" s="243"/>
      <c r="AA59" s="312">
        <v>17</v>
      </c>
      <c r="AB59" s="320" t="s">
        <v>48</v>
      </c>
      <c r="AC59" s="316">
        <f t="shared" si="1"/>
        <v>0</v>
      </c>
      <c r="AD59" s="243"/>
      <c r="AE59" s="323">
        <v>17</v>
      </c>
      <c r="AF59" s="320" t="s">
        <v>44</v>
      </c>
      <c r="AG59" s="316">
        <f t="shared" si="2"/>
        <v>0</v>
      </c>
      <c r="AH59" s="243"/>
      <c r="AI59" s="321">
        <v>17</v>
      </c>
      <c r="AJ59" s="299" t="s">
        <v>49</v>
      </c>
      <c r="AK59" s="322" t="s">
        <v>46</v>
      </c>
      <c r="AL59" s="243"/>
      <c r="AM59" s="312">
        <v>17</v>
      </c>
      <c r="AN59" s="320" t="s">
        <v>43</v>
      </c>
      <c r="AO59" s="316">
        <f t="shared" si="3"/>
        <v>0</v>
      </c>
      <c r="AP59" s="243"/>
      <c r="AQ59" s="323">
        <v>17</v>
      </c>
      <c r="AR59" s="320" t="s">
        <v>44</v>
      </c>
      <c r="AS59" s="316">
        <f t="shared" si="4"/>
        <v>0</v>
      </c>
      <c r="AT59" s="243"/>
      <c r="AU59" s="323">
        <v>17</v>
      </c>
      <c r="AV59" s="320" t="s">
        <v>45</v>
      </c>
      <c r="AW59" s="316">
        <f t="shared" si="5"/>
        <v>0</v>
      </c>
      <c r="AX59" s="324"/>
      <c r="BA59" s="327"/>
      <c r="BB59" s="293"/>
      <c r="BC59" s="293"/>
      <c r="BD59" s="293"/>
      <c r="BE59" s="293"/>
      <c r="BF59" s="293"/>
      <c r="BG59" s="293"/>
      <c r="BH59" s="293"/>
      <c r="BI59" s="293"/>
      <c r="BJ59" s="293"/>
    </row>
    <row r="60" spans="1:66" s="310" customFormat="1" ht="9.75" customHeight="1">
      <c r="A60" s="448"/>
      <c r="B60" s="294"/>
      <c r="C60" s="312">
        <v>18</v>
      </c>
      <c r="D60" s="315" t="s">
        <v>52</v>
      </c>
      <c r="E60" s="316">
        <f t="shared" si="6"/>
        <v>0</v>
      </c>
      <c r="F60" s="243"/>
      <c r="G60" s="323">
        <v>18</v>
      </c>
      <c r="H60" s="315" t="s">
        <v>47</v>
      </c>
      <c r="I60" s="316">
        <f t="shared" si="7"/>
        <v>0</v>
      </c>
      <c r="J60" s="243"/>
      <c r="K60" s="312">
        <v>18</v>
      </c>
      <c r="L60" s="315" t="s">
        <v>48</v>
      </c>
      <c r="M60" s="316">
        <f t="shared" si="9"/>
        <v>0</v>
      </c>
      <c r="N60" s="243"/>
      <c r="O60" s="312">
        <v>18</v>
      </c>
      <c r="P60" s="320" t="s">
        <v>52</v>
      </c>
      <c r="Q60" s="316">
        <f t="shared" si="10"/>
        <v>0</v>
      </c>
      <c r="R60" s="243"/>
      <c r="S60" s="312">
        <v>18</v>
      </c>
      <c r="T60" s="320" t="s">
        <v>49</v>
      </c>
      <c r="U60" s="316">
        <f t="shared" si="11"/>
        <v>0</v>
      </c>
      <c r="V60" s="243"/>
      <c r="W60" s="323">
        <v>18</v>
      </c>
      <c r="X60" s="320" t="s">
        <v>43</v>
      </c>
      <c r="Y60" s="316">
        <f t="shared" si="0"/>
        <v>0</v>
      </c>
      <c r="Z60" s="243"/>
      <c r="AA60" s="312">
        <v>18</v>
      </c>
      <c r="AB60" s="320" t="s">
        <v>43</v>
      </c>
      <c r="AC60" s="316">
        <f t="shared" si="1"/>
        <v>0</v>
      </c>
      <c r="AD60" s="243"/>
      <c r="AE60" s="323">
        <v>18</v>
      </c>
      <c r="AF60" s="320" t="s">
        <v>47</v>
      </c>
      <c r="AG60" s="316">
        <f t="shared" si="2"/>
        <v>0</v>
      </c>
      <c r="AH60" s="243"/>
      <c r="AI60" s="312">
        <v>18</v>
      </c>
      <c r="AJ60" s="299" t="s">
        <v>45</v>
      </c>
      <c r="AK60" s="316">
        <f t="shared" si="8"/>
        <v>0</v>
      </c>
      <c r="AL60" s="243"/>
      <c r="AM60" s="312">
        <v>18</v>
      </c>
      <c r="AN60" s="320" t="s">
        <v>52</v>
      </c>
      <c r="AO60" s="316">
        <f t="shared" si="3"/>
        <v>0</v>
      </c>
      <c r="AP60" s="243"/>
      <c r="AQ60" s="323">
        <v>18</v>
      </c>
      <c r="AR60" s="320" t="s">
        <v>47</v>
      </c>
      <c r="AS60" s="316">
        <f t="shared" si="4"/>
        <v>0</v>
      </c>
      <c r="AT60" s="243"/>
      <c r="AU60" s="323">
        <v>18</v>
      </c>
      <c r="AV60" s="320" t="s">
        <v>48</v>
      </c>
      <c r="AW60" s="316">
        <f t="shared" si="5"/>
        <v>0</v>
      </c>
      <c r="AX60" s="324"/>
      <c r="BA60" s="327"/>
      <c r="BB60" s="293"/>
      <c r="BC60" s="293"/>
      <c r="BD60" s="293"/>
      <c r="BE60" s="293"/>
      <c r="BF60" s="293"/>
      <c r="BG60" s="293"/>
      <c r="BH60" s="293"/>
      <c r="BI60" s="293"/>
      <c r="BJ60" s="293"/>
    </row>
    <row r="61" spans="1:66" s="310" customFormat="1" ht="9.75" customHeight="1">
      <c r="A61" s="448"/>
      <c r="B61" s="294"/>
      <c r="C61" s="312">
        <v>19</v>
      </c>
      <c r="D61" s="315" t="s">
        <v>44</v>
      </c>
      <c r="E61" s="316">
        <f t="shared" si="6"/>
        <v>0</v>
      </c>
      <c r="F61" s="243"/>
      <c r="G61" s="323">
        <v>19</v>
      </c>
      <c r="H61" s="315" t="s">
        <v>49</v>
      </c>
      <c r="I61" s="316">
        <f t="shared" si="7"/>
        <v>0</v>
      </c>
      <c r="J61" s="243"/>
      <c r="K61" s="312">
        <v>19</v>
      </c>
      <c r="L61" s="315" t="s">
        <v>43</v>
      </c>
      <c r="M61" s="316">
        <f t="shared" si="9"/>
        <v>0</v>
      </c>
      <c r="N61" s="243"/>
      <c r="O61" s="323">
        <v>19</v>
      </c>
      <c r="P61" s="320" t="s">
        <v>44</v>
      </c>
      <c r="Q61" s="316">
        <f t="shared" si="10"/>
        <v>0</v>
      </c>
      <c r="R61" s="243"/>
      <c r="S61" s="312">
        <v>19</v>
      </c>
      <c r="T61" s="320" t="s">
        <v>45</v>
      </c>
      <c r="U61" s="316">
        <f t="shared" si="11"/>
        <v>0</v>
      </c>
      <c r="V61" s="243"/>
      <c r="W61" s="323">
        <v>19</v>
      </c>
      <c r="X61" s="320" t="s">
        <v>52</v>
      </c>
      <c r="Y61" s="316">
        <f t="shared" si="0"/>
        <v>0</v>
      </c>
      <c r="Z61" s="243"/>
      <c r="AA61" s="312">
        <v>19</v>
      </c>
      <c r="AB61" s="320" t="s">
        <v>52</v>
      </c>
      <c r="AC61" s="316">
        <f t="shared" si="1"/>
        <v>0</v>
      </c>
      <c r="AD61" s="243"/>
      <c r="AE61" s="323">
        <v>19</v>
      </c>
      <c r="AF61" s="320" t="s">
        <v>49</v>
      </c>
      <c r="AG61" s="316">
        <f t="shared" si="2"/>
        <v>0</v>
      </c>
      <c r="AH61" s="243"/>
      <c r="AI61" s="312">
        <v>19</v>
      </c>
      <c r="AJ61" s="299" t="s">
        <v>48</v>
      </c>
      <c r="AK61" s="316">
        <f t="shared" si="8"/>
        <v>0</v>
      </c>
      <c r="AL61" s="243"/>
      <c r="AM61" s="312">
        <v>19</v>
      </c>
      <c r="AN61" s="320" t="s">
        <v>44</v>
      </c>
      <c r="AO61" s="316">
        <f t="shared" si="3"/>
        <v>0</v>
      </c>
      <c r="AP61" s="243"/>
      <c r="AQ61" s="323">
        <v>19</v>
      </c>
      <c r="AR61" s="320" t="s">
        <v>49</v>
      </c>
      <c r="AS61" s="316">
        <f t="shared" si="4"/>
        <v>0</v>
      </c>
      <c r="AT61" s="243"/>
      <c r="AU61" s="323">
        <v>19</v>
      </c>
      <c r="AV61" s="320" t="s">
        <v>43</v>
      </c>
      <c r="AW61" s="316">
        <f t="shared" si="5"/>
        <v>0</v>
      </c>
      <c r="AX61" s="324"/>
      <c r="BA61" s="327"/>
      <c r="BB61" s="293"/>
      <c r="BC61" s="293"/>
      <c r="BD61" s="293"/>
      <c r="BE61" s="293"/>
      <c r="BF61" s="293"/>
      <c r="BG61" s="293"/>
      <c r="BH61" s="293"/>
      <c r="BI61" s="293"/>
      <c r="BJ61" s="293"/>
    </row>
    <row r="62" spans="1:66" s="310" customFormat="1" ht="9.75" customHeight="1">
      <c r="A62" s="448"/>
      <c r="B62" s="294"/>
      <c r="C62" s="312">
        <v>20</v>
      </c>
      <c r="D62" s="315" t="s">
        <v>47</v>
      </c>
      <c r="E62" s="316">
        <f t="shared" si="6"/>
        <v>0</v>
      </c>
      <c r="F62" s="243"/>
      <c r="G62" s="323">
        <v>20</v>
      </c>
      <c r="H62" s="315" t="s">
        <v>45</v>
      </c>
      <c r="I62" s="316">
        <f t="shared" si="7"/>
        <v>0</v>
      </c>
      <c r="J62" s="243"/>
      <c r="K62" s="312">
        <v>20</v>
      </c>
      <c r="L62" s="315" t="s">
        <v>52</v>
      </c>
      <c r="M62" s="316">
        <f t="shared" si="9"/>
        <v>0</v>
      </c>
      <c r="N62" s="243"/>
      <c r="O62" s="323">
        <v>20</v>
      </c>
      <c r="P62" s="320" t="s">
        <v>47</v>
      </c>
      <c r="Q62" s="316">
        <f t="shared" si="10"/>
        <v>0</v>
      </c>
      <c r="R62" s="243"/>
      <c r="S62" s="312">
        <v>20</v>
      </c>
      <c r="T62" s="320" t="s">
        <v>48</v>
      </c>
      <c r="U62" s="316">
        <f t="shared" si="11"/>
        <v>0</v>
      </c>
      <c r="V62" s="243"/>
      <c r="W62" s="323">
        <v>20</v>
      </c>
      <c r="X62" s="320" t="s">
        <v>44</v>
      </c>
      <c r="Y62" s="316">
        <f t="shared" si="0"/>
        <v>0</v>
      </c>
      <c r="Z62" s="243"/>
      <c r="AA62" s="312">
        <v>20</v>
      </c>
      <c r="AB62" s="320" t="s">
        <v>44</v>
      </c>
      <c r="AC62" s="316">
        <f t="shared" si="1"/>
        <v>0</v>
      </c>
      <c r="AD62" s="243"/>
      <c r="AE62" s="323">
        <v>20</v>
      </c>
      <c r="AF62" s="320" t="s">
        <v>45</v>
      </c>
      <c r="AG62" s="316">
        <f t="shared" si="2"/>
        <v>0</v>
      </c>
      <c r="AH62" s="243"/>
      <c r="AI62" s="312">
        <v>20</v>
      </c>
      <c r="AJ62" s="299" t="s">
        <v>43</v>
      </c>
      <c r="AK62" s="316">
        <f t="shared" si="8"/>
        <v>0</v>
      </c>
      <c r="AL62" s="243"/>
      <c r="AM62" s="312">
        <v>20</v>
      </c>
      <c r="AN62" s="320" t="s">
        <v>47</v>
      </c>
      <c r="AO62" s="316">
        <f t="shared" si="3"/>
        <v>0</v>
      </c>
      <c r="AP62" s="243"/>
      <c r="AQ62" s="323">
        <v>20</v>
      </c>
      <c r="AR62" s="320" t="s">
        <v>45</v>
      </c>
      <c r="AS62" s="316">
        <f t="shared" si="4"/>
        <v>0</v>
      </c>
      <c r="AT62" s="243"/>
      <c r="AU62" s="323">
        <v>20</v>
      </c>
      <c r="AV62" s="320" t="s">
        <v>52</v>
      </c>
      <c r="AW62" s="316">
        <f t="shared" si="5"/>
        <v>0</v>
      </c>
      <c r="AX62" s="324"/>
      <c r="BA62" s="327"/>
      <c r="BB62" s="293"/>
      <c r="BC62" s="293"/>
      <c r="BD62" s="293"/>
      <c r="BE62" s="293"/>
      <c r="BF62" s="293"/>
      <c r="BG62" s="293"/>
      <c r="BH62" s="293"/>
      <c r="BI62" s="293"/>
      <c r="BJ62" s="293"/>
    </row>
    <row r="63" spans="1:66" s="310" customFormat="1" ht="9.75" customHeight="1">
      <c r="A63" s="448"/>
      <c r="B63" s="294"/>
      <c r="C63" s="312">
        <v>21</v>
      </c>
      <c r="D63" s="315" t="s">
        <v>49</v>
      </c>
      <c r="E63" s="316">
        <f t="shared" si="6"/>
        <v>0</v>
      </c>
      <c r="F63" s="243"/>
      <c r="G63" s="323">
        <v>21</v>
      </c>
      <c r="H63" s="315" t="s">
        <v>48</v>
      </c>
      <c r="I63" s="316">
        <f t="shared" si="7"/>
        <v>0</v>
      </c>
      <c r="J63" s="243"/>
      <c r="K63" s="312">
        <v>21</v>
      </c>
      <c r="L63" s="315" t="s">
        <v>44</v>
      </c>
      <c r="M63" s="316">
        <f t="shared" si="9"/>
        <v>0</v>
      </c>
      <c r="N63" s="243"/>
      <c r="O63" s="323">
        <v>21</v>
      </c>
      <c r="P63" s="320" t="s">
        <v>49</v>
      </c>
      <c r="Q63" s="316">
        <f t="shared" si="10"/>
        <v>0</v>
      </c>
      <c r="R63" s="243"/>
      <c r="S63" s="312">
        <v>21</v>
      </c>
      <c r="T63" s="320" t="s">
        <v>43</v>
      </c>
      <c r="U63" s="316">
        <f t="shared" si="11"/>
        <v>0</v>
      </c>
      <c r="V63" s="243"/>
      <c r="W63" s="323">
        <v>21</v>
      </c>
      <c r="X63" s="320" t="s">
        <v>47</v>
      </c>
      <c r="Y63" s="316">
        <f t="shared" si="0"/>
        <v>0</v>
      </c>
      <c r="Z63" s="243"/>
      <c r="AA63" s="312">
        <v>21</v>
      </c>
      <c r="AB63" s="320" t="s">
        <v>47</v>
      </c>
      <c r="AC63" s="316">
        <f t="shared" si="1"/>
        <v>0</v>
      </c>
      <c r="AD63" s="243"/>
      <c r="AE63" s="323">
        <v>21</v>
      </c>
      <c r="AF63" s="320" t="s">
        <v>48</v>
      </c>
      <c r="AG63" s="316">
        <f t="shared" si="2"/>
        <v>0</v>
      </c>
      <c r="AH63" s="243"/>
      <c r="AI63" s="312">
        <v>21</v>
      </c>
      <c r="AJ63" s="299" t="s">
        <v>52</v>
      </c>
      <c r="AK63" s="316">
        <f t="shared" si="8"/>
        <v>0</v>
      </c>
      <c r="AL63" s="243"/>
      <c r="AM63" s="312">
        <v>21</v>
      </c>
      <c r="AN63" s="320" t="s">
        <v>49</v>
      </c>
      <c r="AO63" s="316">
        <f t="shared" si="3"/>
        <v>0</v>
      </c>
      <c r="AP63" s="243"/>
      <c r="AQ63" s="323">
        <v>21</v>
      </c>
      <c r="AR63" s="320" t="s">
        <v>48</v>
      </c>
      <c r="AS63" s="316">
        <f t="shared" si="4"/>
        <v>0</v>
      </c>
      <c r="AT63" s="243"/>
      <c r="AU63" s="323">
        <v>21</v>
      </c>
      <c r="AV63" s="320" t="s">
        <v>44</v>
      </c>
      <c r="AW63" s="316">
        <f t="shared" si="5"/>
        <v>0</v>
      </c>
      <c r="AX63" s="324"/>
      <c r="BA63" s="327"/>
      <c r="BB63" s="293"/>
      <c r="BC63" s="293"/>
      <c r="BD63" s="293"/>
      <c r="BE63" s="293"/>
      <c r="BF63" s="293"/>
      <c r="BG63" s="293"/>
      <c r="BH63" s="293"/>
      <c r="BI63" s="293"/>
      <c r="BJ63" s="293"/>
    </row>
    <row r="64" spans="1:66" s="310" customFormat="1" ht="9.75" customHeight="1">
      <c r="A64" s="448"/>
      <c r="B64" s="294"/>
      <c r="C64" s="312">
        <v>22</v>
      </c>
      <c r="D64" s="315" t="s">
        <v>45</v>
      </c>
      <c r="E64" s="316">
        <f t="shared" si="6"/>
        <v>0</v>
      </c>
      <c r="F64" s="243"/>
      <c r="G64" s="323">
        <v>22</v>
      </c>
      <c r="H64" s="315" t="s">
        <v>43</v>
      </c>
      <c r="I64" s="316">
        <f t="shared" si="7"/>
        <v>0</v>
      </c>
      <c r="J64" s="243"/>
      <c r="K64" s="312">
        <v>22</v>
      </c>
      <c r="L64" s="315" t="s">
        <v>47</v>
      </c>
      <c r="M64" s="316">
        <f t="shared" si="9"/>
        <v>0</v>
      </c>
      <c r="N64" s="243"/>
      <c r="O64" s="323">
        <v>22</v>
      </c>
      <c r="P64" s="320" t="s">
        <v>45</v>
      </c>
      <c r="Q64" s="316">
        <f t="shared" si="10"/>
        <v>0</v>
      </c>
      <c r="R64" s="243"/>
      <c r="S64" s="312">
        <v>22</v>
      </c>
      <c r="T64" s="320" t="s">
        <v>52</v>
      </c>
      <c r="U64" s="316">
        <f t="shared" si="11"/>
        <v>0</v>
      </c>
      <c r="V64" s="243"/>
      <c r="W64" s="323">
        <v>22</v>
      </c>
      <c r="X64" s="320" t="s">
        <v>49</v>
      </c>
      <c r="Y64" s="316">
        <f t="shared" si="0"/>
        <v>0</v>
      </c>
      <c r="Z64" s="243"/>
      <c r="AA64" s="312">
        <v>22</v>
      </c>
      <c r="AB64" s="320" t="s">
        <v>49</v>
      </c>
      <c r="AC64" s="316">
        <f t="shared" si="1"/>
        <v>0</v>
      </c>
      <c r="AD64" s="243"/>
      <c r="AE64" s="323">
        <v>22</v>
      </c>
      <c r="AF64" s="320" t="s">
        <v>43</v>
      </c>
      <c r="AG64" s="316">
        <f t="shared" si="2"/>
        <v>0</v>
      </c>
      <c r="AH64" s="243"/>
      <c r="AI64" s="312">
        <v>22</v>
      </c>
      <c r="AJ64" s="299" t="s">
        <v>44</v>
      </c>
      <c r="AK64" s="316">
        <f t="shared" si="8"/>
        <v>0</v>
      </c>
      <c r="AL64" s="243"/>
      <c r="AM64" s="312">
        <v>22</v>
      </c>
      <c r="AN64" s="320" t="s">
        <v>45</v>
      </c>
      <c r="AO64" s="316">
        <f t="shared" si="3"/>
        <v>0</v>
      </c>
      <c r="AP64" s="243"/>
      <c r="AQ64" s="323">
        <v>22</v>
      </c>
      <c r="AR64" s="320" t="s">
        <v>43</v>
      </c>
      <c r="AS64" s="316">
        <f t="shared" si="4"/>
        <v>0</v>
      </c>
      <c r="AT64" s="243"/>
      <c r="AU64" s="323">
        <v>22</v>
      </c>
      <c r="AV64" s="320" t="s">
        <v>47</v>
      </c>
      <c r="AW64" s="316">
        <f t="shared" si="5"/>
        <v>0</v>
      </c>
      <c r="AX64" s="324"/>
      <c r="BA64" s="327"/>
      <c r="BB64" s="293"/>
      <c r="BC64" s="293"/>
      <c r="BD64" s="293"/>
      <c r="BE64" s="293"/>
      <c r="BF64" s="293"/>
      <c r="BG64" s="293"/>
      <c r="BH64" s="293"/>
      <c r="BI64" s="293"/>
      <c r="BJ64" s="293"/>
    </row>
    <row r="65" spans="1:65" s="310" customFormat="1" ht="9.75" customHeight="1">
      <c r="A65" s="448"/>
      <c r="B65" s="294"/>
      <c r="C65" s="312">
        <v>23</v>
      </c>
      <c r="D65" s="315" t="s">
        <v>48</v>
      </c>
      <c r="E65" s="316">
        <f t="shared" si="6"/>
        <v>0</v>
      </c>
      <c r="F65" s="243"/>
      <c r="G65" s="323">
        <v>23</v>
      </c>
      <c r="H65" s="315" t="s">
        <v>52</v>
      </c>
      <c r="I65" s="316">
        <f t="shared" si="7"/>
        <v>0</v>
      </c>
      <c r="J65" s="243"/>
      <c r="K65" s="312">
        <v>23</v>
      </c>
      <c r="L65" s="315" t="s">
        <v>49</v>
      </c>
      <c r="M65" s="316">
        <f t="shared" si="9"/>
        <v>0</v>
      </c>
      <c r="N65" s="243"/>
      <c r="O65" s="323">
        <v>23</v>
      </c>
      <c r="P65" s="320" t="s">
        <v>48</v>
      </c>
      <c r="Q65" s="316">
        <f t="shared" si="10"/>
        <v>0</v>
      </c>
      <c r="R65" s="243"/>
      <c r="S65" s="312">
        <v>23</v>
      </c>
      <c r="T65" s="320" t="s">
        <v>44</v>
      </c>
      <c r="U65" s="316">
        <f t="shared" si="11"/>
        <v>0</v>
      </c>
      <c r="V65" s="243"/>
      <c r="W65" s="323">
        <v>23</v>
      </c>
      <c r="X65" s="320" t="s">
        <v>45</v>
      </c>
      <c r="Y65" s="316">
        <f t="shared" si="0"/>
        <v>0</v>
      </c>
      <c r="Z65" s="243"/>
      <c r="AA65" s="312">
        <v>23</v>
      </c>
      <c r="AB65" s="320" t="s">
        <v>45</v>
      </c>
      <c r="AC65" s="316">
        <f t="shared" si="1"/>
        <v>0</v>
      </c>
      <c r="AD65" s="243"/>
      <c r="AE65" s="323">
        <v>23</v>
      </c>
      <c r="AF65" s="320" t="s">
        <v>52</v>
      </c>
      <c r="AG65" s="316">
        <f t="shared" si="2"/>
        <v>0</v>
      </c>
      <c r="AH65" s="243"/>
      <c r="AI65" s="312">
        <v>23</v>
      </c>
      <c r="AJ65" s="299" t="s">
        <v>47</v>
      </c>
      <c r="AK65" s="316">
        <f t="shared" si="8"/>
        <v>0</v>
      </c>
      <c r="AL65" s="243"/>
      <c r="AM65" s="312">
        <v>23</v>
      </c>
      <c r="AN65" s="320" t="s">
        <v>48</v>
      </c>
      <c r="AO65" s="316">
        <f t="shared" si="3"/>
        <v>0</v>
      </c>
      <c r="AP65" s="243"/>
      <c r="AQ65" s="323">
        <v>23</v>
      </c>
      <c r="AR65" s="320" t="s">
        <v>52</v>
      </c>
      <c r="AS65" s="316">
        <f t="shared" si="4"/>
        <v>0</v>
      </c>
      <c r="AT65" s="243"/>
      <c r="AU65" s="323">
        <v>23</v>
      </c>
      <c r="AV65" s="320" t="s">
        <v>49</v>
      </c>
      <c r="AW65" s="316">
        <f t="shared" si="5"/>
        <v>0</v>
      </c>
      <c r="AX65" s="324"/>
      <c r="BA65" s="327"/>
      <c r="BB65" s="293"/>
      <c r="BC65" s="293"/>
      <c r="BD65" s="293"/>
      <c r="BE65" s="293"/>
      <c r="BF65" s="293"/>
      <c r="BG65" s="293"/>
      <c r="BH65" s="293"/>
      <c r="BI65" s="293"/>
      <c r="BJ65" s="293"/>
    </row>
    <row r="66" spans="1:65" s="310" customFormat="1" ht="9.75" customHeight="1">
      <c r="A66" s="448"/>
      <c r="B66" s="294"/>
      <c r="C66" s="312">
        <v>24</v>
      </c>
      <c r="D66" s="315" t="s">
        <v>43</v>
      </c>
      <c r="E66" s="316">
        <f t="shared" si="6"/>
        <v>0</v>
      </c>
      <c r="F66" s="243"/>
      <c r="G66" s="323">
        <v>24</v>
      </c>
      <c r="H66" s="315" t="s">
        <v>44</v>
      </c>
      <c r="I66" s="316">
        <f t="shared" si="7"/>
        <v>0</v>
      </c>
      <c r="J66" s="243"/>
      <c r="K66" s="312">
        <v>24</v>
      </c>
      <c r="L66" s="315" t="s">
        <v>45</v>
      </c>
      <c r="M66" s="316">
        <f t="shared" si="9"/>
        <v>0</v>
      </c>
      <c r="N66" s="243"/>
      <c r="O66" s="323">
        <v>24</v>
      </c>
      <c r="P66" s="320" t="s">
        <v>43</v>
      </c>
      <c r="Q66" s="316">
        <f t="shared" si="10"/>
        <v>0</v>
      </c>
      <c r="R66" s="243"/>
      <c r="S66" s="312">
        <v>24</v>
      </c>
      <c r="T66" s="320" t="s">
        <v>47</v>
      </c>
      <c r="U66" s="316">
        <f t="shared" si="11"/>
        <v>0</v>
      </c>
      <c r="V66" s="243"/>
      <c r="W66" s="323">
        <v>24</v>
      </c>
      <c r="X66" s="320" t="s">
        <v>48</v>
      </c>
      <c r="Y66" s="316">
        <f t="shared" si="0"/>
        <v>0</v>
      </c>
      <c r="Z66" s="243"/>
      <c r="AA66" s="312">
        <v>24</v>
      </c>
      <c r="AB66" s="320" t="s">
        <v>48</v>
      </c>
      <c r="AC66" s="316">
        <f t="shared" si="1"/>
        <v>0</v>
      </c>
      <c r="AD66" s="243"/>
      <c r="AE66" s="323">
        <v>24</v>
      </c>
      <c r="AF66" s="320" t="s">
        <v>44</v>
      </c>
      <c r="AG66" s="316">
        <f t="shared" si="2"/>
        <v>0</v>
      </c>
      <c r="AH66" s="243"/>
      <c r="AI66" s="312">
        <v>24</v>
      </c>
      <c r="AJ66" s="299" t="s">
        <v>49</v>
      </c>
      <c r="AK66" s="316">
        <f t="shared" si="8"/>
        <v>0</v>
      </c>
      <c r="AL66" s="243"/>
      <c r="AM66" s="312">
        <v>24</v>
      </c>
      <c r="AN66" s="320" t="s">
        <v>43</v>
      </c>
      <c r="AO66" s="316">
        <f t="shared" si="3"/>
        <v>0</v>
      </c>
      <c r="AP66" s="243"/>
      <c r="AQ66" s="323">
        <v>24</v>
      </c>
      <c r="AR66" s="320" t="s">
        <v>44</v>
      </c>
      <c r="AS66" s="316">
        <f t="shared" si="4"/>
        <v>0</v>
      </c>
      <c r="AT66" s="243"/>
      <c r="AU66" s="323">
        <v>24</v>
      </c>
      <c r="AV66" s="320" t="s">
        <v>45</v>
      </c>
      <c r="AW66" s="316">
        <f t="shared" si="5"/>
        <v>0</v>
      </c>
      <c r="AX66" s="324"/>
      <c r="BA66" s="327"/>
      <c r="BB66" s="293"/>
      <c r="BC66" s="293"/>
      <c r="BD66" s="293"/>
      <c r="BE66" s="293"/>
      <c r="BF66" s="293"/>
      <c r="BG66" s="293"/>
      <c r="BH66" s="293"/>
      <c r="BI66" s="293"/>
      <c r="BJ66" s="293"/>
    </row>
    <row r="67" spans="1:65" s="310" customFormat="1" ht="9.75" customHeight="1">
      <c r="A67" s="448"/>
      <c r="B67" s="294"/>
      <c r="C67" s="312">
        <v>25</v>
      </c>
      <c r="D67" s="315" t="s">
        <v>52</v>
      </c>
      <c r="E67" s="316">
        <f t="shared" si="6"/>
        <v>0</v>
      </c>
      <c r="F67" s="243"/>
      <c r="G67" s="323">
        <v>25</v>
      </c>
      <c r="H67" s="315" t="s">
        <v>47</v>
      </c>
      <c r="I67" s="316">
        <f t="shared" si="7"/>
        <v>0</v>
      </c>
      <c r="J67" s="243"/>
      <c r="K67" s="312">
        <v>25</v>
      </c>
      <c r="L67" s="315" t="s">
        <v>48</v>
      </c>
      <c r="M67" s="316">
        <f t="shared" si="9"/>
        <v>0</v>
      </c>
      <c r="N67" s="243"/>
      <c r="O67" s="318">
        <v>25</v>
      </c>
      <c r="P67" s="315" t="s">
        <v>52</v>
      </c>
      <c r="Q67" s="322" t="s">
        <v>46</v>
      </c>
      <c r="R67" s="243"/>
      <c r="S67" s="312">
        <v>25</v>
      </c>
      <c r="T67" s="320" t="s">
        <v>49</v>
      </c>
      <c r="U67" s="316">
        <f t="shared" si="11"/>
        <v>0</v>
      </c>
      <c r="V67" s="243"/>
      <c r="W67" s="323">
        <v>25</v>
      </c>
      <c r="X67" s="320" t="s">
        <v>43</v>
      </c>
      <c r="Y67" s="316">
        <f t="shared" si="0"/>
        <v>0</v>
      </c>
      <c r="Z67" s="243"/>
      <c r="AA67" s="312">
        <v>25</v>
      </c>
      <c r="AB67" s="320" t="s">
        <v>43</v>
      </c>
      <c r="AC67" s="316">
        <f t="shared" si="1"/>
        <v>0</v>
      </c>
      <c r="AD67" s="243"/>
      <c r="AE67" s="323">
        <v>25</v>
      </c>
      <c r="AF67" s="320" t="s">
        <v>47</v>
      </c>
      <c r="AG67" s="316">
        <f t="shared" si="2"/>
        <v>0</v>
      </c>
      <c r="AH67" s="243"/>
      <c r="AI67" s="312">
        <v>25</v>
      </c>
      <c r="AJ67" s="299" t="s">
        <v>45</v>
      </c>
      <c r="AK67" s="316">
        <f t="shared" si="8"/>
        <v>0</v>
      </c>
      <c r="AL67" s="243"/>
      <c r="AM67" s="312">
        <v>25</v>
      </c>
      <c r="AN67" s="320" t="s">
        <v>52</v>
      </c>
      <c r="AO67" s="316">
        <f t="shared" si="3"/>
        <v>0</v>
      </c>
      <c r="AP67" s="243"/>
      <c r="AQ67" s="323">
        <v>25</v>
      </c>
      <c r="AR67" s="320" t="s">
        <v>47</v>
      </c>
      <c r="AS67" s="316">
        <f t="shared" si="4"/>
        <v>0</v>
      </c>
      <c r="AT67" s="243"/>
      <c r="AU67" s="323">
        <v>25</v>
      </c>
      <c r="AV67" s="320" t="s">
        <v>48</v>
      </c>
      <c r="AW67" s="316">
        <f t="shared" si="5"/>
        <v>0</v>
      </c>
      <c r="AX67" s="324"/>
      <c r="BA67" s="327"/>
      <c r="BB67" s="293"/>
      <c r="BC67" s="293"/>
      <c r="BD67" s="293"/>
      <c r="BE67" s="293"/>
      <c r="BF67" s="293"/>
      <c r="BG67" s="293"/>
      <c r="BH67" s="293"/>
      <c r="BI67" s="293"/>
      <c r="BJ67" s="293"/>
    </row>
    <row r="68" spans="1:65" s="310" customFormat="1" ht="9.75" customHeight="1">
      <c r="A68" s="448"/>
      <c r="B68" s="294"/>
      <c r="C68" s="312">
        <v>26</v>
      </c>
      <c r="D68" s="315" t="s">
        <v>44</v>
      </c>
      <c r="E68" s="316">
        <f t="shared" si="6"/>
        <v>0</v>
      </c>
      <c r="F68" s="243"/>
      <c r="G68" s="323">
        <v>26</v>
      </c>
      <c r="H68" s="315" t="s">
        <v>49</v>
      </c>
      <c r="I68" s="316">
        <f t="shared" si="7"/>
        <v>0</v>
      </c>
      <c r="J68" s="243"/>
      <c r="K68" s="312">
        <v>26</v>
      </c>
      <c r="L68" s="315" t="s">
        <v>43</v>
      </c>
      <c r="M68" s="316">
        <f t="shared" si="9"/>
        <v>0</v>
      </c>
      <c r="N68" s="243"/>
      <c r="O68" s="323">
        <v>26</v>
      </c>
      <c r="P68" s="320" t="s">
        <v>44</v>
      </c>
      <c r="Q68" s="316">
        <f t="shared" si="10"/>
        <v>0</v>
      </c>
      <c r="R68" s="243"/>
      <c r="S68" s="312">
        <v>26</v>
      </c>
      <c r="T68" s="320" t="s">
        <v>45</v>
      </c>
      <c r="U68" s="316">
        <f t="shared" si="11"/>
        <v>0</v>
      </c>
      <c r="V68" s="243"/>
      <c r="W68" s="323">
        <v>26</v>
      </c>
      <c r="X68" s="320" t="s">
        <v>52</v>
      </c>
      <c r="Y68" s="316">
        <f t="shared" si="0"/>
        <v>0</v>
      </c>
      <c r="Z68" s="243"/>
      <c r="AA68" s="312">
        <v>26</v>
      </c>
      <c r="AB68" s="320" t="s">
        <v>52</v>
      </c>
      <c r="AC68" s="316">
        <f t="shared" si="1"/>
        <v>0</v>
      </c>
      <c r="AD68" s="328"/>
      <c r="AE68" s="312">
        <v>26</v>
      </c>
      <c r="AF68" s="320" t="s">
        <v>49</v>
      </c>
      <c r="AG68" s="316">
        <f t="shared" si="2"/>
        <v>0</v>
      </c>
      <c r="AH68" s="243"/>
      <c r="AI68" s="312">
        <v>26</v>
      </c>
      <c r="AJ68" s="299" t="s">
        <v>48</v>
      </c>
      <c r="AK68" s="316">
        <f t="shared" si="8"/>
        <v>0</v>
      </c>
      <c r="AL68" s="243"/>
      <c r="AM68" s="312">
        <v>26</v>
      </c>
      <c r="AN68" s="320" t="s">
        <v>44</v>
      </c>
      <c r="AO68" s="316">
        <f t="shared" si="3"/>
        <v>0</v>
      </c>
      <c r="AP68" s="243"/>
      <c r="AQ68" s="323">
        <v>26</v>
      </c>
      <c r="AR68" s="320" t="s">
        <v>49</v>
      </c>
      <c r="AS68" s="316">
        <f t="shared" si="4"/>
        <v>0</v>
      </c>
      <c r="AT68" s="243"/>
      <c r="AU68" s="323">
        <v>26</v>
      </c>
      <c r="AV68" s="320" t="s">
        <v>43</v>
      </c>
      <c r="AW68" s="316">
        <f t="shared" si="5"/>
        <v>0</v>
      </c>
      <c r="AX68" s="324"/>
      <c r="BA68" s="327"/>
      <c r="BB68" s="293"/>
      <c r="BC68" s="293"/>
      <c r="BD68" s="293"/>
      <c r="BE68" s="293"/>
      <c r="BF68" s="293"/>
      <c r="BG68" s="293"/>
      <c r="BH68" s="293"/>
      <c r="BI68" s="293"/>
      <c r="BJ68" s="293"/>
    </row>
    <row r="69" spans="1:65" s="310" customFormat="1" ht="9.75" customHeight="1">
      <c r="A69" s="448"/>
      <c r="B69" s="294"/>
      <c r="C69" s="312">
        <v>27</v>
      </c>
      <c r="D69" s="315" t="s">
        <v>47</v>
      </c>
      <c r="E69" s="316">
        <f t="shared" si="6"/>
        <v>0</v>
      </c>
      <c r="F69" s="243"/>
      <c r="G69" s="323">
        <v>27</v>
      </c>
      <c r="H69" s="315" t="s">
        <v>45</v>
      </c>
      <c r="I69" s="316">
        <f t="shared" si="7"/>
        <v>0</v>
      </c>
      <c r="J69" s="243"/>
      <c r="K69" s="312">
        <v>27</v>
      </c>
      <c r="L69" s="315" t="s">
        <v>52</v>
      </c>
      <c r="M69" s="316">
        <f t="shared" si="9"/>
        <v>0</v>
      </c>
      <c r="N69" s="243"/>
      <c r="O69" s="323">
        <v>27</v>
      </c>
      <c r="P69" s="320" t="s">
        <v>47</v>
      </c>
      <c r="Q69" s="316">
        <f t="shared" si="10"/>
        <v>0</v>
      </c>
      <c r="R69" s="243"/>
      <c r="S69" s="312">
        <v>27</v>
      </c>
      <c r="T69" s="320" t="s">
        <v>48</v>
      </c>
      <c r="U69" s="316">
        <f t="shared" si="11"/>
        <v>0</v>
      </c>
      <c r="V69" s="243"/>
      <c r="W69" s="323">
        <v>27</v>
      </c>
      <c r="X69" s="320" t="s">
        <v>44</v>
      </c>
      <c r="Y69" s="316">
        <f t="shared" si="0"/>
        <v>0</v>
      </c>
      <c r="Z69" s="243"/>
      <c r="AA69" s="312">
        <v>27</v>
      </c>
      <c r="AB69" s="320" t="s">
        <v>44</v>
      </c>
      <c r="AC69" s="316">
        <f t="shared" si="1"/>
        <v>0</v>
      </c>
      <c r="AD69" s="328"/>
      <c r="AE69" s="312">
        <v>27</v>
      </c>
      <c r="AF69" s="320" t="s">
        <v>45</v>
      </c>
      <c r="AG69" s="316">
        <f t="shared" si="2"/>
        <v>0</v>
      </c>
      <c r="AH69" s="243"/>
      <c r="AI69" s="312">
        <v>27</v>
      </c>
      <c r="AJ69" s="299" t="s">
        <v>43</v>
      </c>
      <c r="AK69" s="316">
        <f t="shared" si="8"/>
        <v>0</v>
      </c>
      <c r="AL69" s="243"/>
      <c r="AM69" s="312">
        <v>27</v>
      </c>
      <c r="AN69" s="320" t="s">
        <v>47</v>
      </c>
      <c r="AO69" s="316">
        <f t="shared" si="3"/>
        <v>0</v>
      </c>
      <c r="AP69" s="243"/>
      <c r="AQ69" s="323">
        <v>27</v>
      </c>
      <c r="AR69" s="320" t="s">
        <v>45</v>
      </c>
      <c r="AS69" s="316">
        <f t="shared" si="4"/>
        <v>0</v>
      </c>
      <c r="AT69" s="243"/>
      <c r="AU69" s="323">
        <v>27</v>
      </c>
      <c r="AV69" s="320" t="s">
        <v>52</v>
      </c>
      <c r="AW69" s="316">
        <f t="shared" si="5"/>
        <v>0</v>
      </c>
      <c r="AX69" s="324"/>
      <c r="BA69" s="327"/>
      <c r="BB69" s="293"/>
      <c r="BC69" s="293"/>
      <c r="BD69" s="293"/>
      <c r="BE69" s="293"/>
      <c r="BF69" s="293"/>
      <c r="BG69" s="293"/>
      <c r="BH69" s="293"/>
      <c r="BI69" s="293"/>
      <c r="BJ69" s="293"/>
    </row>
    <row r="70" spans="1:65" s="310" customFormat="1" ht="9.75" customHeight="1">
      <c r="A70" s="448"/>
      <c r="B70" s="294"/>
      <c r="C70" s="312">
        <v>28</v>
      </c>
      <c r="D70" s="315" t="s">
        <v>49</v>
      </c>
      <c r="E70" s="316">
        <f t="shared" si="6"/>
        <v>0</v>
      </c>
      <c r="F70" s="243"/>
      <c r="G70" s="323">
        <v>28</v>
      </c>
      <c r="H70" s="315" t="s">
        <v>48</v>
      </c>
      <c r="I70" s="316">
        <f t="shared" si="7"/>
        <v>0</v>
      </c>
      <c r="J70" s="243"/>
      <c r="K70" s="312">
        <v>28</v>
      </c>
      <c r="L70" s="315" t="s">
        <v>44</v>
      </c>
      <c r="M70" s="316">
        <f t="shared" si="9"/>
        <v>0</v>
      </c>
      <c r="N70" s="243"/>
      <c r="O70" s="323">
        <v>28</v>
      </c>
      <c r="P70" s="320" t="s">
        <v>49</v>
      </c>
      <c r="Q70" s="316">
        <f t="shared" si="10"/>
        <v>0</v>
      </c>
      <c r="R70" s="243"/>
      <c r="S70" s="312">
        <v>28</v>
      </c>
      <c r="T70" s="320" t="s">
        <v>43</v>
      </c>
      <c r="U70" s="316">
        <f t="shared" si="11"/>
        <v>0</v>
      </c>
      <c r="V70" s="243"/>
      <c r="W70" s="323">
        <v>28</v>
      </c>
      <c r="X70" s="320" t="s">
        <v>47</v>
      </c>
      <c r="Y70" s="316">
        <f t="shared" si="0"/>
        <v>0</v>
      </c>
      <c r="Z70" s="243"/>
      <c r="AA70" s="312">
        <v>28</v>
      </c>
      <c r="AB70" s="320" t="s">
        <v>47</v>
      </c>
      <c r="AC70" s="316">
        <f t="shared" si="1"/>
        <v>0</v>
      </c>
      <c r="AD70" s="328"/>
      <c r="AE70" s="312">
        <v>28</v>
      </c>
      <c r="AF70" s="320" t="s">
        <v>48</v>
      </c>
      <c r="AG70" s="316">
        <f t="shared" si="2"/>
        <v>0</v>
      </c>
      <c r="AH70" s="243"/>
      <c r="AI70" s="312">
        <v>28</v>
      </c>
      <c r="AJ70" s="299" t="s">
        <v>52</v>
      </c>
      <c r="AK70" s="316">
        <f t="shared" si="8"/>
        <v>0</v>
      </c>
      <c r="AL70" s="243"/>
      <c r="AM70" s="312">
        <v>28</v>
      </c>
      <c r="AN70" s="320" t="s">
        <v>49</v>
      </c>
      <c r="AO70" s="316">
        <f t="shared" si="3"/>
        <v>0</v>
      </c>
      <c r="AP70" s="243"/>
      <c r="AQ70" s="323">
        <v>28</v>
      </c>
      <c r="AR70" s="320" t="s">
        <v>48</v>
      </c>
      <c r="AS70" s="316">
        <f t="shared" si="4"/>
        <v>0</v>
      </c>
      <c r="AT70" s="243"/>
      <c r="AU70" s="323">
        <v>28</v>
      </c>
      <c r="AV70" s="320" t="s">
        <v>44</v>
      </c>
      <c r="AW70" s="316">
        <f t="shared" si="5"/>
        <v>0</v>
      </c>
      <c r="AX70" s="324"/>
      <c r="BA70" s="327"/>
      <c r="BB70" s="293"/>
      <c r="BC70" s="293"/>
      <c r="BD70" s="293"/>
      <c r="BE70" s="293"/>
      <c r="BF70" s="293"/>
      <c r="BG70" s="293"/>
      <c r="BH70" s="293"/>
      <c r="BI70" s="293"/>
      <c r="BJ70" s="293"/>
    </row>
    <row r="71" spans="1:65" s="310" customFormat="1" ht="12" customHeight="1">
      <c r="A71" s="448"/>
      <c r="B71" s="294"/>
      <c r="C71" s="312">
        <v>29</v>
      </c>
      <c r="D71" s="315" t="s">
        <v>45</v>
      </c>
      <c r="E71" s="316">
        <f t="shared" si="6"/>
        <v>0</v>
      </c>
      <c r="F71" s="243"/>
      <c r="G71" s="323">
        <v>29</v>
      </c>
      <c r="H71" s="315" t="s">
        <v>43</v>
      </c>
      <c r="I71" s="316">
        <f t="shared" si="7"/>
        <v>0</v>
      </c>
      <c r="J71" s="243"/>
      <c r="K71" s="312">
        <v>29</v>
      </c>
      <c r="L71" s="315" t="s">
        <v>47</v>
      </c>
      <c r="M71" s="316">
        <f t="shared" si="9"/>
        <v>0</v>
      </c>
      <c r="N71" s="243"/>
      <c r="O71" s="323">
        <v>29</v>
      </c>
      <c r="P71" s="320" t="s">
        <v>45</v>
      </c>
      <c r="Q71" s="316">
        <f t="shared" si="10"/>
        <v>0</v>
      </c>
      <c r="R71" s="243"/>
      <c r="S71" s="312">
        <v>29</v>
      </c>
      <c r="T71" s="320" t="s">
        <v>52</v>
      </c>
      <c r="U71" s="316">
        <f t="shared" si="11"/>
        <v>0</v>
      </c>
      <c r="V71" s="316"/>
      <c r="W71" s="318"/>
      <c r="X71" s="320"/>
      <c r="Y71" s="316"/>
      <c r="Z71" s="243"/>
      <c r="AA71" s="321">
        <v>29</v>
      </c>
      <c r="AB71" s="320" t="s">
        <v>49</v>
      </c>
      <c r="AC71" s="322" t="s">
        <v>46</v>
      </c>
      <c r="AD71" s="243"/>
      <c r="AE71" s="312">
        <v>29</v>
      </c>
      <c r="AF71" s="320" t="s">
        <v>43</v>
      </c>
      <c r="AG71" s="316">
        <f t="shared" si="2"/>
        <v>0</v>
      </c>
      <c r="AH71" s="243"/>
      <c r="AI71" s="312">
        <v>29</v>
      </c>
      <c r="AJ71" s="299" t="s">
        <v>44</v>
      </c>
      <c r="AK71" s="316">
        <f t="shared" si="8"/>
        <v>0</v>
      </c>
      <c r="AL71" s="243"/>
      <c r="AM71" s="312">
        <v>29</v>
      </c>
      <c r="AN71" s="320" t="s">
        <v>45</v>
      </c>
      <c r="AO71" s="316">
        <f t="shared" si="3"/>
        <v>0</v>
      </c>
      <c r="AP71" s="243"/>
      <c r="AQ71" s="323">
        <v>29</v>
      </c>
      <c r="AR71" s="320" t="s">
        <v>43</v>
      </c>
      <c r="AS71" s="316">
        <f t="shared" si="4"/>
        <v>0</v>
      </c>
      <c r="AT71" s="243"/>
      <c r="AU71" s="323">
        <v>29</v>
      </c>
      <c r="AV71" s="320" t="s">
        <v>47</v>
      </c>
      <c r="AW71" s="316">
        <f t="shared" si="5"/>
        <v>0</v>
      </c>
      <c r="AX71" s="324"/>
      <c r="BA71" s="327"/>
      <c r="BB71" s="293"/>
      <c r="BC71" s="293"/>
      <c r="BD71" s="293"/>
      <c r="BE71" s="293"/>
      <c r="BF71" s="293"/>
      <c r="BG71" s="293"/>
      <c r="BH71" s="293"/>
      <c r="BI71" s="293"/>
      <c r="BJ71" s="293"/>
    </row>
    <row r="72" spans="1:65" s="310" customFormat="1" ht="9.75" customHeight="1">
      <c r="A72" s="448"/>
      <c r="B72" s="294"/>
      <c r="C72" s="312">
        <v>30</v>
      </c>
      <c r="D72" s="315" t="s">
        <v>48</v>
      </c>
      <c r="E72" s="316">
        <f t="shared" si="6"/>
        <v>0</v>
      </c>
      <c r="F72" s="243"/>
      <c r="G72" s="323">
        <v>30</v>
      </c>
      <c r="H72" s="315" t="s">
        <v>52</v>
      </c>
      <c r="I72" s="316">
        <f t="shared" si="7"/>
        <v>0</v>
      </c>
      <c r="J72" s="243"/>
      <c r="K72" s="312">
        <v>30</v>
      </c>
      <c r="L72" s="315" t="s">
        <v>49</v>
      </c>
      <c r="M72" s="316">
        <f t="shared" si="9"/>
        <v>0</v>
      </c>
      <c r="N72" s="243"/>
      <c r="O72" s="323">
        <v>30</v>
      </c>
      <c r="P72" s="320" t="s">
        <v>48</v>
      </c>
      <c r="Q72" s="316">
        <f t="shared" si="10"/>
        <v>0</v>
      </c>
      <c r="R72" s="243"/>
      <c r="S72" s="312">
        <v>30</v>
      </c>
      <c r="T72" s="320" t="s">
        <v>44</v>
      </c>
      <c r="U72" s="316">
        <f t="shared" si="11"/>
        <v>0</v>
      </c>
      <c r="V72" s="243"/>
      <c r="W72" s="295"/>
      <c r="X72" s="243"/>
      <c r="Y72" s="243"/>
      <c r="Z72" s="243"/>
      <c r="AA72" s="312">
        <v>30</v>
      </c>
      <c r="AB72" s="320" t="s">
        <v>45</v>
      </c>
      <c r="AC72" s="316">
        <f t="shared" si="1"/>
        <v>0</v>
      </c>
      <c r="AD72" s="243"/>
      <c r="AE72" s="312">
        <v>30</v>
      </c>
      <c r="AF72" s="320" t="s">
        <v>52</v>
      </c>
      <c r="AG72" s="316">
        <f t="shared" si="2"/>
        <v>0</v>
      </c>
      <c r="AH72" s="243"/>
      <c r="AI72" s="312">
        <v>30</v>
      </c>
      <c r="AJ72" s="299" t="s">
        <v>47</v>
      </c>
      <c r="AK72" s="316">
        <f t="shared" si="8"/>
        <v>0</v>
      </c>
      <c r="AL72" s="243"/>
      <c r="AM72" s="312">
        <v>30</v>
      </c>
      <c r="AN72" s="320" t="s">
        <v>48</v>
      </c>
      <c r="AO72" s="316">
        <f t="shared" si="3"/>
        <v>0</v>
      </c>
      <c r="AP72" s="243"/>
      <c r="AQ72" s="323">
        <v>30</v>
      </c>
      <c r="AR72" s="320" t="s">
        <v>52</v>
      </c>
      <c r="AS72" s="316">
        <f t="shared" si="4"/>
        <v>0</v>
      </c>
      <c r="AT72" s="243"/>
      <c r="AU72" s="312">
        <v>30</v>
      </c>
      <c r="AV72" s="320" t="s">
        <v>49</v>
      </c>
      <c r="AW72" s="316">
        <f t="shared" si="5"/>
        <v>0</v>
      </c>
      <c r="AX72" s="324"/>
      <c r="BA72" s="327"/>
      <c r="BB72" s="293"/>
      <c r="BC72" s="293"/>
      <c r="BD72" s="293"/>
      <c r="BE72" s="293"/>
      <c r="BF72" s="293"/>
      <c r="BG72" s="293"/>
      <c r="BH72" s="293"/>
      <c r="BI72" s="293"/>
      <c r="BJ72" s="293"/>
    </row>
    <row r="73" spans="1:65" s="310" customFormat="1" ht="9.75" customHeight="1">
      <c r="A73" s="448"/>
      <c r="B73" s="294"/>
      <c r="C73" s="295"/>
      <c r="D73" s="315"/>
      <c r="E73" s="329"/>
      <c r="F73" s="243"/>
      <c r="G73" s="323">
        <v>31</v>
      </c>
      <c r="H73" s="315" t="s">
        <v>44</v>
      </c>
      <c r="I73" s="316">
        <f t="shared" si="7"/>
        <v>0</v>
      </c>
      <c r="J73" s="243"/>
      <c r="K73" s="295"/>
      <c r="L73" s="316"/>
      <c r="M73" s="325"/>
      <c r="N73" s="243"/>
      <c r="O73" s="323">
        <v>31</v>
      </c>
      <c r="P73" s="320" t="s">
        <v>43</v>
      </c>
      <c r="Q73" s="316">
        <f t="shared" si="10"/>
        <v>0</v>
      </c>
      <c r="R73" s="243"/>
      <c r="S73" s="312">
        <v>31</v>
      </c>
      <c r="T73" s="320" t="s">
        <v>47</v>
      </c>
      <c r="U73" s="316">
        <f t="shared" si="11"/>
        <v>0</v>
      </c>
      <c r="V73" s="243"/>
      <c r="W73" s="295"/>
      <c r="X73" s="243"/>
      <c r="Y73" s="243"/>
      <c r="Z73" s="243"/>
      <c r="AA73" s="312">
        <v>31</v>
      </c>
      <c r="AB73" s="320" t="s">
        <v>48</v>
      </c>
      <c r="AC73" s="316">
        <f t="shared" si="1"/>
        <v>0</v>
      </c>
      <c r="AD73" s="243"/>
      <c r="AE73" s="295"/>
      <c r="AF73" s="320"/>
      <c r="AG73" s="243"/>
      <c r="AH73" s="243"/>
      <c r="AI73" s="312">
        <v>31</v>
      </c>
      <c r="AJ73" s="299" t="s">
        <v>49</v>
      </c>
      <c r="AK73" s="316">
        <f t="shared" si="8"/>
        <v>0</v>
      </c>
      <c r="AL73" s="243"/>
      <c r="AM73" s="295"/>
      <c r="AN73" s="320"/>
      <c r="AO73" s="313"/>
      <c r="AP73" s="243"/>
      <c r="AQ73" s="323">
        <v>31</v>
      </c>
      <c r="AR73" s="320" t="s">
        <v>44</v>
      </c>
      <c r="AS73" s="316">
        <f t="shared" si="4"/>
        <v>0</v>
      </c>
      <c r="AT73" s="243"/>
      <c r="AU73" s="312">
        <v>31</v>
      </c>
      <c r="AV73" s="320" t="s">
        <v>45</v>
      </c>
      <c r="AW73" s="316">
        <f t="shared" si="5"/>
        <v>0</v>
      </c>
      <c r="AX73" s="330"/>
      <c r="BA73" s="327"/>
      <c r="BB73" s="293"/>
      <c r="BC73" s="293"/>
      <c r="BD73" s="293"/>
      <c r="BE73" s="293"/>
      <c r="BF73" s="293"/>
      <c r="BG73" s="293"/>
      <c r="BH73" s="293"/>
      <c r="BI73" s="293"/>
      <c r="BJ73" s="293"/>
    </row>
    <row r="74" spans="1:65" s="310" customFormat="1" ht="9.75" customHeight="1">
      <c r="A74" s="448"/>
      <c r="B74" s="294"/>
      <c r="C74" s="295"/>
      <c r="D74" s="315"/>
      <c r="E74" s="329"/>
      <c r="F74" s="243"/>
      <c r="G74" s="331"/>
      <c r="H74" s="332"/>
      <c r="I74" s="333"/>
      <c r="J74" s="243"/>
      <c r="K74" s="334"/>
      <c r="L74" s="335"/>
      <c r="M74" s="335"/>
      <c r="N74" s="335"/>
      <c r="O74" s="334"/>
      <c r="P74" s="335"/>
      <c r="Q74" s="335"/>
      <c r="R74" s="335"/>
      <c r="S74" s="334"/>
      <c r="T74" s="320"/>
      <c r="U74" s="313"/>
      <c r="V74" s="335"/>
      <c r="W74" s="334"/>
      <c r="X74" s="335"/>
      <c r="Y74" s="335"/>
      <c r="Z74" s="335"/>
      <c r="AA74" s="295"/>
      <c r="AB74" s="320"/>
      <c r="AC74" s="243"/>
      <c r="AD74" s="335"/>
      <c r="AE74" s="295"/>
      <c r="AF74" s="243"/>
      <c r="AG74" s="243"/>
      <c r="AH74" s="243"/>
      <c r="AI74" s="295"/>
      <c r="AJ74" s="243"/>
      <c r="AK74" s="243"/>
      <c r="AL74" s="243"/>
      <c r="AM74" s="295"/>
      <c r="AN74" s="320"/>
      <c r="AO74" s="243"/>
      <c r="AP74" s="335"/>
      <c r="AQ74" s="295"/>
      <c r="AR74" s="335"/>
      <c r="AS74" s="333"/>
      <c r="AT74" s="335"/>
      <c r="AU74" s="295"/>
      <c r="AV74" s="320"/>
      <c r="AW74" s="243"/>
      <c r="AX74" s="454" t="s">
        <v>58</v>
      </c>
      <c r="AY74" s="454"/>
      <c r="AZ74" s="454"/>
      <c r="BA74" s="327"/>
      <c r="BB74" s="293"/>
      <c r="BC74" s="293"/>
      <c r="BD74" s="293"/>
      <c r="BE74" s="293"/>
      <c r="BF74" s="293"/>
      <c r="BG74" s="293"/>
      <c r="BH74" s="293"/>
      <c r="BI74" s="293"/>
      <c r="BJ74" s="293"/>
    </row>
    <row r="75" spans="1:65" s="310" customFormat="1" ht="9.75" customHeight="1">
      <c r="A75" s="448"/>
      <c r="B75" s="294"/>
      <c r="C75" s="336" t="s">
        <v>28</v>
      </c>
      <c r="D75" s="243"/>
      <c r="E75" s="45">
        <f>SUM(E42:E74)</f>
        <v>0</v>
      </c>
      <c r="F75" s="14"/>
      <c r="G75" s="195"/>
      <c r="H75" s="195"/>
      <c r="I75" s="45">
        <f>SUM(I42:I74)</f>
        <v>0</v>
      </c>
      <c r="J75" s="14"/>
      <c r="K75" s="195"/>
      <c r="L75" s="195"/>
      <c r="M75" s="45">
        <f>SUM(M42:M74)</f>
        <v>0</v>
      </c>
      <c r="N75" s="14"/>
      <c r="O75" s="195"/>
      <c r="P75" s="195"/>
      <c r="Q75" s="45">
        <f>SUM(Q42:Q74)</f>
        <v>0</v>
      </c>
      <c r="R75" s="14"/>
      <c r="S75" s="195"/>
      <c r="T75" s="195"/>
      <c r="U75" s="45">
        <f>SUM(U42:U74)</f>
        <v>0</v>
      </c>
      <c r="V75" s="14"/>
      <c r="W75" s="195"/>
      <c r="X75" s="195"/>
      <c r="Y75" s="45">
        <f>SUM(Y42:Y74)</f>
        <v>0</v>
      </c>
      <c r="Z75" s="46"/>
      <c r="AA75" s="25"/>
      <c r="AB75" s="30"/>
      <c r="AC75" s="45">
        <f>SUM(AC42:AC74)</f>
        <v>0</v>
      </c>
      <c r="AD75" s="14"/>
      <c r="AE75" s="195"/>
      <c r="AF75" s="195"/>
      <c r="AG75" s="45">
        <f>SUM(AG42:AG74)</f>
        <v>0</v>
      </c>
      <c r="AH75" s="14"/>
      <c r="AI75" s="195"/>
      <c r="AJ75" s="195"/>
      <c r="AK75" s="45">
        <f>SUM(AK42:AK74)</f>
        <v>0</v>
      </c>
      <c r="AL75" s="14"/>
      <c r="AM75" s="195"/>
      <c r="AN75" s="30"/>
      <c r="AO75" s="45">
        <f>SUM(AO42:AO74)</f>
        <v>0</v>
      </c>
      <c r="AP75" s="14"/>
      <c r="AQ75" s="195"/>
      <c r="AR75" s="195"/>
      <c r="AS75" s="45">
        <f>SUM(AS42:AS74)</f>
        <v>0</v>
      </c>
      <c r="AT75" s="47"/>
      <c r="AU75" s="195"/>
      <c r="AV75" s="195"/>
      <c r="AW75" s="45">
        <f>SUM(AW42:AW74)</f>
        <v>0</v>
      </c>
      <c r="AX75" s="455">
        <f>SUM(E75:AW75)</f>
        <v>0</v>
      </c>
      <c r="AY75" s="456"/>
      <c r="AZ75" s="48" t="s">
        <v>96</v>
      </c>
      <c r="BA75" s="327"/>
      <c r="BB75" s="293"/>
      <c r="BC75" s="293"/>
      <c r="BD75" s="293"/>
      <c r="BE75" s="293"/>
      <c r="BF75" s="293"/>
      <c r="BG75" s="293"/>
      <c r="BH75" s="293"/>
      <c r="BI75" s="293"/>
      <c r="BJ75" s="293"/>
    </row>
    <row r="76" spans="1:65" s="310" customFormat="1" ht="9.75" customHeight="1">
      <c r="A76" s="337"/>
      <c r="B76" s="338"/>
      <c r="C76" s="339" t="s">
        <v>60</v>
      </c>
      <c r="D76" s="340"/>
      <c r="E76" s="50">
        <f>COUNTIF(E42:E73,"CP")</f>
        <v>0</v>
      </c>
      <c r="F76" s="51"/>
      <c r="G76" s="51"/>
      <c r="H76" s="51"/>
      <c r="I76" s="50">
        <f>COUNTIF(I42:I73,"CP")</f>
        <v>0</v>
      </c>
      <c r="J76" s="51"/>
      <c r="K76" s="51"/>
      <c r="L76" s="51"/>
      <c r="M76" s="50">
        <f>COUNTIF(M42:M73,"CP")</f>
        <v>0</v>
      </c>
      <c r="N76" s="51"/>
      <c r="O76" s="51"/>
      <c r="P76" s="51"/>
      <c r="Q76" s="50">
        <f>COUNTIF(Q42:Q73,"CP")</f>
        <v>0</v>
      </c>
      <c r="R76" s="51"/>
      <c r="S76" s="51"/>
      <c r="T76" s="51"/>
      <c r="U76" s="50">
        <f>COUNTIF(U42:U73,"CP")</f>
        <v>0</v>
      </c>
      <c r="V76" s="51"/>
      <c r="W76" s="51"/>
      <c r="X76" s="51"/>
      <c r="Y76" s="50">
        <f>COUNTIF(Y42:Y73,"CP")</f>
        <v>0</v>
      </c>
      <c r="Z76" s="51"/>
      <c r="AA76" s="51"/>
      <c r="AB76" s="51"/>
      <c r="AC76" s="50">
        <f>COUNTIF(AC42:AC73,"CP")</f>
        <v>0</v>
      </c>
      <c r="AD76" s="51"/>
      <c r="AE76" s="51"/>
      <c r="AF76" s="51"/>
      <c r="AG76" s="50">
        <f>COUNTIF(AG42:AG73,"CP")</f>
        <v>0</v>
      </c>
      <c r="AH76" s="51"/>
      <c r="AI76" s="51"/>
      <c r="AJ76" s="51"/>
      <c r="AK76" s="50">
        <f>COUNTIF(AK42:AK73,"CP")</f>
        <v>0</v>
      </c>
      <c r="AL76" s="51"/>
      <c r="AM76" s="51"/>
      <c r="AN76" s="51"/>
      <c r="AO76" s="50">
        <f>COUNTIF(AO42:AO73,"CP")</f>
        <v>0</v>
      </c>
      <c r="AP76" s="51"/>
      <c r="AQ76" s="51"/>
      <c r="AR76" s="51"/>
      <c r="AS76" s="50">
        <f>COUNTIF(AS42:AS73,"CP")</f>
        <v>0</v>
      </c>
      <c r="AT76" s="51"/>
      <c r="AU76" s="51"/>
      <c r="AV76" s="51"/>
      <c r="AW76" s="52">
        <f>COUNTIF(AW42:AW73,"CP")</f>
        <v>0</v>
      </c>
      <c r="AX76" s="457">
        <f>SUM(E76:AW76)</f>
        <v>0</v>
      </c>
      <c r="AY76" s="457"/>
      <c r="AZ76" s="53" t="s">
        <v>60</v>
      </c>
      <c r="BA76" s="327"/>
      <c r="BB76" s="293"/>
      <c r="BC76" s="293"/>
      <c r="BD76" s="293"/>
      <c r="BE76" s="293"/>
      <c r="BF76" s="293"/>
      <c r="BG76" s="293"/>
      <c r="BH76" s="293"/>
      <c r="BI76" s="293"/>
      <c r="BJ76" s="293"/>
    </row>
    <row r="77" spans="1:65" ht="9.75" customHeight="1">
      <c r="A77" s="240"/>
      <c r="C77" s="341" t="s">
        <v>62</v>
      </c>
      <c r="D77" s="342"/>
      <c r="E77" s="55">
        <f>COUNTIF(E42:E73,"0 H")</f>
        <v>0</v>
      </c>
      <c r="F77" s="56"/>
      <c r="G77" s="56"/>
      <c r="H77" s="56"/>
      <c r="I77" s="55">
        <f>COUNTIF(I42:I73,"0 H")</f>
        <v>0</v>
      </c>
      <c r="J77" s="56"/>
      <c r="K77" s="56"/>
      <c r="L77" s="56"/>
      <c r="M77" s="55">
        <f>COUNTIF(M42:M73,"0 H")</f>
        <v>0</v>
      </c>
      <c r="N77" s="56"/>
      <c r="O77" s="56"/>
      <c r="P77" s="56"/>
      <c r="Q77" s="55">
        <f>COUNTIF(Q42:Q73,"0 H")</f>
        <v>0</v>
      </c>
      <c r="R77" s="56"/>
      <c r="S77" s="56"/>
      <c r="T77" s="56"/>
      <c r="U77" s="55">
        <f>COUNTIF(U42:U73,"0 H")</f>
        <v>0</v>
      </c>
      <c r="V77" s="56"/>
      <c r="W77" s="56"/>
      <c r="X77" s="56"/>
      <c r="Y77" s="55">
        <f>COUNTIF(Y42:Y73,"0 H")</f>
        <v>0</v>
      </c>
      <c r="Z77" s="56"/>
      <c r="AA77" s="56"/>
      <c r="AB77" s="56"/>
      <c r="AC77" s="55">
        <f>COUNTIF(AC42:AC73,"0 H")</f>
        <v>0</v>
      </c>
      <c r="AD77" s="56"/>
      <c r="AE77" s="56"/>
      <c r="AF77" s="56"/>
      <c r="AG77" s="55">
        <f>COUNTIF(AG42:AG73,"0 H")</f>
        <v>0</v>
      </c>
      <c r="AH77" s="56"/>
      <c r="AI77" s="56"/>
      <c r="AJ77" s="56"/>
      <c r="AK77" s="55">
        <f>COUNTIF(AK42:AK73,"0 H")</f>
        <v>0</v>
      </c>
      <c r="AL77" s="56"/>
      <c r="AM77" s="56"/>
      <c r="AN77" s="56"/>
      <c r="AO77" s="55">
        <f>COUNTIF(AO42:AO73,"0 H")</f>
        <v>0</v>
      </c>
      <c r="AP77" s="56"/>
      <c r="AQ77" s="56"/>
      <c r="AR77" s="56"/>
      <c r="AS77" s="55">
        <f>COUNTIF(AS42:AS73,"0 H")</f>
        <v>0</v>
      </c>
      <c r="AT77" s="56"/>
      <c r="AU77" s="56"/>
      <c r="AV77" s="56"/>
      <c r="AW77" s="57">
        <f>COUNTIF(AW42:AW73,"0 H")</f>
        <v>0</v>
      </c>
      <c r="AX77" s="458">
        <f>SUM(E77:AW77)</f>
        <v>0</v>
      </c>
      <c r="AY77" s="458"/>
      <c r="AZ77" s="57" t="s">
        <v>97</v>
      </c>
      <c r="BA77" s="343"/>
      <c r="BB77" s="293"/>
      <c r="BC77" s="293"/>
      <c r="BD77" s="293"/>
      <c r="BE77" s="293"/>
      <c r="BF77" s="264"/>
      <c r="BG77" s="264"/>
      <c r="BH77" s="264"/>
      <c r="BI77" s="264"/>
      <c r="BJ77" s="264"/>
      <c r="BK77" s="344"/>
      <c r="BL77" s="254"/>
      <c r="BM77" s="254"/>
    </row>
    <row r="78" spans="1:65" ht="9.75" customHeight="1" thickBot="1">
      <c r="A78" s="240"/>
      <c r="C78" s="345" t="s">
        <v>64</v>
      </c>
      <c r="D78" s="346"/>
      <c r="E78" s="59">
        <f>COUNTIF(E43:E74,"F")</f>
        <v>0</v>
      </c>
      <c r="F78" s="60"/>
      <c r="G78" s="60"/>
      <c r="H78" s="60"/>
      <c r="I78" s="59">
        <f>COUNTIF(I43:I74,"F")</f>
        <v>0</v>
      </c>
      <c r="J78" s="60"/>
      <c r="K78" s="60"/>
      <c r="L78" s="60"/>
      <c r="M78" s="59">
        <f>COUNTIF(M43:M74,"F")</f>
        <v>2</v>
      </c>
      <c r="N78" s="60"/>
      <c r="O78" s="60"/>
      <c r="P78" s="60"/>
      <c r="Q78" s="59">
        <f>COUNTIF(Q43:Q74,"F")</f>
        <v>1</v>
      </c>
      <c r="R78" s="60"/>
      <c r="S78" s="60"/>
      <c r="T78" s="60"/>
      <c r="U78" s="59">
        <f>COUNTIF(U43:U74,"F")</f>
        <v>1</v>
      </c>
      <c r="V78" s="60"/>
      <c r="W78" s="60"/>
      <c r="X78" s="60"/>
      <c r="Y78" s="59">
        <f>COUNTIF(Y43:Y74,"F")</f>
        <v>0</v>
      </c>
      <c r="Z78" s="60"/>
      <c r="AA78" s="60"/>
      <c r="AB78" s="60"/>
      <c r="AC78" s="59">
        <f>COUNTIF(AC43:AC74,"F")</f>
        <v>1</v>
      </c>
      <c r="AD78" s="60"/>
      <c r="AE78" s="60"/>
      <c r="AF78" s="60"/>
      <c r="AG78" s="59">
        <f>COUNTIF(AG43:AG74,"F")</f>
        <v>0</v>
      </c>
      <c r="AH78" s="60"/>
      <c r="AI78" s="60"/>
      <c r="AJ78" s="60"/>
      <c r="AK78" s="59">
        <f>COUNTIF(AK43:AK74,"F")</f>
        <v>4</v>
      </c>
      <c r="AL78" s="60"/>
      <c r="AM78" s="60"/>
      <c r="AN78" s="60"/>
      <c r="AO78" s="59">
        <f>COUNTIF(AO43:AO74,"F")</f>
        <v>0</v>
      </c>
      <c r="AP78" s="60"/>
      <c r="AQ78" s="60"/>
      <c r="AR78" s="60"/>
      <c r="AS78" s="59">
        <f>COUNTIF(AS43:AS74,"F")</f>
        <v>1</v>
      </c>
      <c r="AT78" s="60"/>
      <c r="AU78" s="60"/>
      <c r="AV78" s="60"/>
      <c r="AW78" s="61">
        <f>COUNTIF(AW43:AW74,"F")</f>
        <v>1</v>
      </c>
      <c r="AX78" s="459">
        <f>SUM(E78:AW78)</f>
        <v>11</v>
      </c>
      <c r="AY78" s="459"/>
      <c r="AZ78" s="62" t="s">
        <v>64</v>
      </c>
      <c r="BA78" s="343"/>
      <c r="BB78" s="293"/>
      <c r="BC78" s="293"/>
      <c r="BD78" s="293"/>
      <c r="BE78" s="293"/>
      <c r="BF78" s="242"/>
      <c r="BG78" s="253"/>
      <c r="BH78" s="253"/>
      <c r="BI78" s="253"/>
      <c r="BJ78" s="253"/>
      <c r="BK78" s="254"/>
      <c r="BL78" s="254"/>
      <c r="BM78" s="254"/>
    </row>
    <row r="79" spans="1:65" s="254" customFormat="1" ht="9.75" customHeight="1">
      <c r="A79" s="347"/>
      <c r="B79" s="348"/>
      <c r="C79" s="349"/>
      <c r="E79" s="63" t="s">
        <v>98</v>
      </c>
      <c r="F79" s="1"/>
      <c r="G79" s="1"/>
      <c r="H79" s="1"/>
      <c r="I79" s="381">
        <v>25</v>
      </c>
      <c r="J79" s="1"/>
      <c r="K79" s="65" t="s">
        <v>99</v>
      </c>
      <c r="L79" s="1"/>
      <c r="M79" s="1"/>
      <c r="N79" s="16"/>
      <c r="O79" s="40"/>
      <c r="P79" s="1"/>
      <c r="Q79" s="65"/>
      <c r="R79" s="16"/>
      <c r="S79" s="16"/>
      <c r="T79" s="1"/>
      <c r="U79" s="460" t="s">
        <v>100</v>
      </c>
      <c r="V79" s="461"/>
      <c r="W79" s="461"/>
      <c r="X79" s="461"/>
      <c r="Y79" s="461"/>
      <c r="Z79" s="461"/>
      <c r="AA79" s="461"/>
      <c r="AB79" s="237"/>
      <c r="AC79" s="461" t="s">
        <v>68</v>
      </c>
      <c r="AD79" s="461"/>
      <c r="AE79" s="461"/>
      <c r="AF79" s="461"/>
      <c r="AG79" s="461"/>
      <c r="AH79" s="461"/>
      <c r="AI79" s="461"/>
      <c r="AJ79" s="461"/>
      <c r="AK79" s="461"/>
      <c r="AL79" s="461"/>
      <c r="AM79" s="464"/>
      <c r="AN79" s="1"/>
      <c r="AO79" s="371"/>
      <c r="AP79" s="372"/>
      <c r="AQ79" s="372"/>
      <c r="AR79" s="372"/>
      <c r="AS79" s="373"/>
      <c r="AT79" s="372"/>
      <c r="AU79" s="372"/>
      <c r="AV79" s="373"/>
      <c r="AW79" s="14"/>
      <c r="AX79" s="466" t="s">
        <v>69</v>
      </c>
      <c r="AY79" s="467"/>
      <c r="AZ79" s="468"/>
      <c r="BA79" s="350"/>
      <c r="BB79" s="293"/>
      <c r="BC79" s="293"/>
      <c r="BD79" s="293"/>
      <c r="BE79" s="293"/>
      <c r="BF79" s="253"/>
      <c r="BG79" s="253"/>
      <c r="BH79" s="253"/>
      <c r="BI79" s="253"/>
      <c r="BJ79" s="253"/>
    </row>
    <row r="80" spans="1:65" s="254" customFormat="1" ht="9.75" customHeight="1">
      <c r="A80" s="347"/>
      <c r="B80" s="348"/>
      <c r="C80" s="295"/>
      <c r="D80" s="24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6"/>
      <c r="S80" s="16"/>
      <c r="T80" s="1"/>
      <c r="U80" s="462"/>
      <c r="V80" s="463"/>
      <c r="W80" s="463"/>
      <c r="X80" s="463"/>
      <c r="Y80" s="463"/>
      <c r="Z80" s="463"/>
      <c r="AA80" s="463"/>
      <c r="AB80" s="238"/>
      <c r="AC80" s="463"/>
      <c r="AD80" s="463"/>
      <c r="AE80" s="463"/>
      <c r="AF80" s="463"/>
      <c r="AG80" s="463"/>
      <c r="AH80" s="463"/>
      <c r="AI80" s="463"/>
      <c r="AJ80" s="463"/>
      <c r="AK80" s="463"/>
      <c r="AL80" s="463"/>
      <c r="AM80" s="465"/>
      <c r="AN80" s="1"/>
      <c r="AO80" s="472" t="s">
        <v>70</v>
      </c>
      <c r="AP80" s="473"/>
      <c r="AQ80" s="473"/>
      <c r="AR80" s="473"/>
      <c r="AS80" s="473"/>
      <c r="AT80" s="473"/>
      <c r="AU80" s="473"/>
      <c r="AV80" s="473"/>
      <c r="AW80" s="474">
        <f>SUM(E75:AW75)</f>
        <v>0</v>
      </c>
      <c r="AX80" s="469"/>
      <c r="AY80" s="470"/>
      <c r="AZ80" s="471"/>
      <c r="BA80" s="350"/>
      <c r="BB80" s="293"/>
      <c r="BC80" s="293"/>
      <c r="BD80" s="293"/>
      <c r="BE80" s="293"/>
      <c r="BF80" s="253"/>
      <c r="BG80" s="253"/>
      <c r="BH80" s="253"/>
      <c r="BI80" s="253"/>
      <c r="BJ80" s="253"/>
    </row>
    <row r="81" spans="1:62" s="254" customFormat="1" ht="9.75" customHeight="1">
      <c r="A81" s="347"/>
      <c r="B81" s="348"/>
      <c r="C81" s="295"/>
      <c r="D81" s="243"/>
      <c r="E81" s="1"/>
      <c r="F81" s="1"/>
      <c r="G81" s="1"/>
      <c r="H81" s="1"/>
      <c r="I81" s="382">
        <v>30</v>
      </c>
      <c r="J81" s="65" t="s">
        <v>71</v>
      </c>
      <c r="K81" s="16"/>
      <c r="L81" s="1"/>
      <c r="M81" s="1"/>
      <c r="N81" s="1"/>
      <c r="O81" s="1"/>
      <c r="P81" s="1"/>
      <c r="Q81" s="1"/>
      <c r="R81" s="16"/>
      <c r="S81" s="16"/>
      <c r="T81" s="1"/>
      <c r="U81" s="462"/>
      <c r="V81" s="463"/>
      <c r="W81" s="463"/>
      <c r="X81" s="463"/>
      <c r="Y81" s="463"/>
      <c r="Z81" s="463"/>
      <c r="AA81" s="463"/>
      <c r="AB81" s="238"/>
      <c r="AC81" s="463"/>
      <c r="AD81" s="463"/>
      <c r="AE81" s="463"/>
      <c r="AF81" s="463"/>
      <c r="AG81" s="463"/>
      <c r="AH81" s="463"/>
      <c r="AI81" s="463"/>
      <c r="AJ81" s="463"/>
      <c r="AK81" s="463"/>
      <c r="AL81" s="463"/>
      <c r="AM81" s="465"/>
      <c r="AN81" s="1"/>
      <c r="AO81" s="472"/>
      <c r="AP81" s="473"/>
      <c r="AQ81" s="473"/>
      <c r="AR81" s="473"/>
      <c r="AS81" s="473"/>
      <c r="AT81" s="473"/>
      <c r="AU81" s="473"/>
      <c r="AV81" s="473"/>
      <c r="AW81" s="474"/>
      <c r="AX81" s="469"/>
      <c r="AY81" s="470"/>
      <c r="AZ81" s="471"/>
      <c r="BA81" s="350"/>
      <c r="BB81" s="293"/>
      <c r="BC81" s="293"/>
      <c r="BD81" s="293"/>
      <c r="BE81" s="293"/>
      <c r="BF81" s="253"/>
      <c r="BG81" s="253"/>
      <c r="BH81" s="253"/>
      <c r="BI81" s="253"/>
      <c r="BJ81" s="253"/>
    </row>
    <row r="82" spans="1:62" s="254" customFormat="1" ht="9.75" customHeight="1">
      <c r="A82" s="347"/>
      <c r="B82" s="348"/>
      <c r="C82" s="295"/>
      <c r="D82" s="24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6"/>
      <c r="S82" s="16"/>
      <c r="T82" s="1"/>
      <c r="U82" s="462"/>
      <c r="V82" s="463"/>
      <c r="W82" s="463"/>
      <c r="X82" s="463"/>
      <c r="Y82" s="463"/>
      <c r="Z82" s="463"/>
      <c r="AA82" s="463"/>
      <c r="AB82" s="238"/>
      <c r="AC82" s="463"/>
      <c r="AD82" s="463"/>
      <c r="AE82" s="463"/>
      <c r="AF82" s="463"/>
      <c r="AG82" s="463"/>
      <c r="AH82" s="463"/>
      <c r="AI82" s="463"/>
      <c r="AJ82" s="463"/>
      <c r="AK82" s="463"/>
      <c r="AL82" s="463"/>
      <c r="AM82" s="465"/>
      <c r="AN82" s="1"/>
      <c r="AO82" s="18"/>
      <c r="AP82" s="1"/>
      <c r="AQ82" s="16"/>
      <c r="AR82" s="16"/>
      <c r="AS82" s="16"/>
      <c r="AT82" s="16"/>
      <c r="AU82" s="16"/>
      <c r="AV82" s="16"/>
      <c r="AW82" s="19"/>
      <c r="AX82" s="469"/>
      <c r="AY82" s="470"/>
      <c r="AZ82" s="471"/>
      <c r="BA82" s="350"/>
      <c r="BB82" s="253"/>
      <c r="BC82" s="253"/>
      <c r="BD82" s="253"/>
      <c r="BE82" s="253"/>
      <c r="BF82" s="253"/>
      <c r="BG82" s="253"/>
      <c r="BH82" s="253"/>
      <c r="BI82" s="253"/>
      <c r="BJ82" s="253"/>
    </row>
    <row r="83" spans="1:62" s="254" customFormat="1" ht="9.75" customHeight="1">
      <c r="A83" s="347"/>
      <c r="B83" s="348"/>
      <c r="C83" s="295"/>
      <c r="D83" s="243"/>
      <c r="E83" s="1"/>
      <c r="F83" s="1"/>
      <c r="G83" s="1"/>
      <c r="H83" s="1"/>
      <c r="I83" s="383" t="s">
        <v>50</v>
      </c>
      <c r="J83" s="1"/>
      <c r="K83" s="65" t="s">
        <v>101</v>
      </c>
      <c r="L83" s="1"/>
      <c r="M83" s="1"/>
      <c r="N83" s="1"/>
      <c r="O83" s="1"/>
      <c r="P83" s="1"/>
      <c r="Q83" s="1"/>
      <c r="R83" s="1"/>
      <c r="S83" s="1"/>
      <c r="T83" s="1"/>
      <c r="U83" s="462"/>
      <c r="V83" s="463"/>
      <c r="W83" s="463"/>
      <c r="X83" s="463"/>
      <c r="Y83" s="463"/>
      <c r="Z83" s="463"/>
      <c r="AA83" s="463"/>
      <c r="AB83" s="238"/>
      <c r="AC83" s="463"/>
      <c r="AD83" s="463"/>
      <c r="AE83" s="463"/>
      <c r="AF83" s="463"/>
      <c r="AG83" s="463"/>
      <c r="AH83" s="463"/>
      <c r="AI83" s="463"/>
      <c r="AJ83" s="463"/>
      <c r="AK83" s="463"/>
      <c r="AL83" s="463"/>
      <c r="AM83" s="465"/>
      <c r="AN83" s="1"/>
      <c r="AO83" s="18"/>
      <c r="AP83" s="1"/>
      <c r="AQ83" s="1"/>
      <c r="AR83" s="1"/>
      <c r="AS83" s="1"/>
      <c r="AT83" s="1"/>
      <c r="AU83" s="1"/>
      <c r="AV83" s="1"/>
      <c r="AW83" s="19"/>
      <c r="AX83" s="469"/>
      <c r="AY83" s="470"/>
      <c r="AZ83" s="471"/>
      <c r="BA83" s="350"/>
      <c r="BB83" s="253"/>
      <c r="BC83" s="253"/>
      <c r="BD83" s="253"/>
      <c r="BE83" s="253"/>
      <c r="BF83" s="253"/>
      <c r="BG83" s="253"/>
      <c r="BH83" s="253"/>
      <c r="BI83" s="253"/>
      <c r="BJ83" s="253"/>
    </row>
    <row r="84" spans="1:62" s="254" customFormat="1" ht="9.75" customHeight="1">
      <c r="A84" s="347"/>
      <c r="B84" s="348"/>
      <c r="C84" s="351"/>
      <c r="E84" s="16"/>
      <c r="F84" s="1"/>
      <c r="G84" s="1"/>
      <c r="H84" s="1"/>
      <c r="I84" s="70" t="s">
        <v>53</v>
      </c>
      <c r="J84" s="1"/>
      <c r="K84" s="531" t="s">
        <v>102</v>
      </c>
      <c r="L84" s="531"/>
      <c r="M84" s="531"/>
      <c r="N84" s="531"/>
      <c r="O84" s="531"/>
      <c r="P84" s="531"/>
      <c r="Q84" s="531"/>
      <c r="R84" s="531"/>
      <c r="S84" s="531"/>
      <c r="T84" s="1"/>
      <c r="U84" s="462"/>
      <c r="V84" s="463"/>
      <c r="W84" s="463"/>
      <c r="X84" s="463"/>
      <c r="Y84" s="463"/>
      <c r="Z84" s="463"/>
      <c r="AA84" s="463"/>
      <c r="AB84" s="238"/>
      <c r="AC84" s="463"/>
      <c r="AD84" s="463"/>
      <c r="AE84" s="463"/>
      <c r="AF84" s="463"/>
      <c r="AG84" s="463"/>
      <c r="AH84" s="463"/>
      <c r="AI84" s="463"/>
      <c r="AJ84" s="463"/>
      <c r="AK84" s="463"/>
      <c r="AL84" s="463"/>
      <c r="AM84" s="465"/>
      <c r="AN84" s="1"/>
      <c r="AO84" s="18"/>
      <c r="AP84" s="1"/>
      <c r="AQ84" s="1"/>
      <c r="AR84" s="1"/>
      <c r="AS84" s="1" t="s">
        <v>103</v>
      </c>
      <c r="AT84" s="1"/>
      <c r="AU84" s="1"/>
      <c r="AV84" s="1"/>
      <c r="AW84" s="374">
        <f>+(7/(($AX$85)))*AW80</f>
        <v>0</v>
      </c>
      <c r="AX84" s="469"/>
      <c r="AY84" s="470"/>
      <c r="AZ84" s="471"/>
      <c r="BA84" s="350"/>
      <c r="BB84" s="253"/>
      <c r="BC84" s="253"/>
      <c r="BD84" s="253"/>
      <c r="BE84" s="253"/>
      <c r="BF84" s="253"/>
      <c r="BG84" s="253"/>
      <c r="BH84" s="253"/>
      <c r="BI84" s="253"/>
      <c r="BJ84" s="253"/>
    </row>
    <row r="85" spans="1:62" s="254" customFormat="1" ht="16.5" customHeight="1">
      <c r="A85" s="347"/>
      <c r="B85" s="348"/>
      <c r="C85" s="352"/>
      <c r="D85" s="353"/>
      <c r="E85" s="194"/>
      <c r="F85" s="71"/>
      <c r="G85" s="71"/>
      <c r="H85" s="71"/>
      <c r="I85" s="71"/>
      <c r="J85" s="71"/>
      <c r="K85" s="532"/>
      <c r="L85" s="532"/>
      <c r="M85" s="532"/>
      <c r="N85" s="532"/>
      <c r="O85" s="532"/>
      <c r="P85" s="532"/>
      <c r="Q85" s="532"/>
      <c r="R85" s="532"/>
      <c r="S85" s="532"/>
      <c r="T85" s="168"/>
      <c r="U85" s="375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376"/>
      <c r="AN85" s="168"/>
      <c r="AO85" s="375"/>
      <c r="AP85" s="168"/>
      <c r="AQ85" s="168"/>
      <c r="AR85" s="168"/>
      <c r="AS85" s="168"/>
      <c r="AT85" s="377"/>
      <c r="AU85" s="377"/>
      <c r="AV85" s="378"/>
      <c r="AW85" s="379"/>
      <c r="AX85" s="475">
        <f t="shared" ref="AX85" si="13">$AZ$5</f>
        <v>1565</v>
      </c>
      <c r="AY85" s="476"/>
      <c r="AZ85" s="477"/>
      <c r="BA85" s="354" t="s">
        <v>12</v>
      </c>
      <c r="BB85" s="253"/>
      <c r="BC85" s="253"/>
      <c r="BD85" s="253"/>
      <c r="BE85" s="253"/>
      <c r="BF85" s="253"/>
      <c r="BG85" s="253"/>
      <c r="BH85" s="253"/>
      <c r="BI85" s="253"/>
      <c r="BJ85" s="253"/>
    </row>
    <row r="86" spans="1:62" s="254" customFormat="1" ht="16.5" customHeight="1">
      <c r="A86" s="347"/>
      <c r="B86" s="348"/>
      <c r="C86" s="355" t="s">
        <v>104</v>
      </c>
      <c r="D86" s="253"/>
      <c r="E86" s="356"/>
      <c r="F86" s="242"/>
      <c r="G86" s="242"/>
      <c r="H86" s="242"/>
      <c r="I86" s="242"/>
      <c r="J86" s="242"/>
      <c r="K86" s="357"/>
      <c r="L86" s="357"/>
      <c r="M86" s="357"/>
      <c r="N86" s="357"/>
      <c r="O86" s="357"/>
      <c r="P86" s="357"/>
      <c r="Q86" s="357"/>
      <c r="R86" s="357"/>
      <c r="S86" s="357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64"/>
      <c r="AU86" s="264"/>
      <c r="AV86" s="358"/>
      <c r="AW86" s="359"/>
      <c r="AX86" s="360"/>
      <c r="AY86" s="360"/>
      <c r="AZ86" s="360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</row>
    <row r="87" spans="1:62" s="254" customFormat="1" ht="16.5" customHeight="1">
      <c r="A87" s="347"/>
      <c r="B87" s="348"/>
      <c r="C87" s="355" t="s">
        <v>105</v>
      </c>
      <c r="D87" s="253"/>
      <c r="E87" s="356"/>
      <c r="F87" s="242"/>
      <c r="G87" s="242"/>
      <c r="H87" s="242"/>
      <c r="I87" s="242"/>
      <c r="J87" s="242"/>
      <c r="K87" s="357"/>
      <c r="L87" s="357"/>
      <c r="M87" s="357"/>
      <c r="N87" s="357"/>
      <c r="O87" s="357"/>
      <c r="P87" s="357"/>
      <c r="Q87" s="357"/>
      <c r="R87" s="357"/>
      <c r="S87" s="357"/>
      <c r="T87" s="255"/>
      <c r="U87" s="255"/>
      <c r="V87" s="255"/>
      <c r="W87" s="255"/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64"/>
      <c r="AU87" s="264"/>
      <c r="AV87" s="358"/>
      <c r="AW87" s="359"/>
      <c r="AX87" s="360"/>
      <c r="AY87" s="360"/>
      <c r="AZ87" s="360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</row>
    <row r="88" spans="1:62" s="254" customFormat="1" ht="9.75" customHeight="1">
      <c r="A88" s="347"/>
      <c r="B88" s="348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42"/>
      <c r="AS88" s="242"/>
      <c r="AT88" s="242"/>
      <c r="AU88" s="242"/>
      <c r="AV88" s="242"/>
      <c r="AW88" s="242"/>
      <c r="AX88" s="242"/>
      <c r="AY88" s="253"/>
      <c r="AZ88" s="253"/>
      <c r="BA88" s="253"/>
      <c r="BB88" s="253"/>
      <c r="BC88" s="253"/>
      <c r="BD88" s="253"/>
      <c r="BE88" s="253"/>
      <c r="BF88" s="253"/>
      <c r="BG88" s="253"/>
      <c r="BH88" s="253"/>
      <c r="BI88" s="253"/>
      <c r="BJ88" s="253"/>
    </row>
    <row r="89" spans="1:62" s="288" customFormat="1" ht="15.75" customHeight="1">
      <c r="A89" s="274"/>
      <c r="B89" s="274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5"/>
      <c r="Z89" s="275"/>
      <c r="AA89" s="275"/>
      <c r="AB89" s="275"/>
      <c r="AC89" s="275"/>
      <c r="AD89" s="275"/>
      <c r="AE89" s="275"/>
      <c r="AF89" s="275"/>
      <c r="AG89" s="275"/>
      <c r="AH89" s="275"/>
      <c r="AI89" s="275"/>
      <c r="AJ89" s="275"/>
      <c r="AK89" s="275"/>
      <c r="AL89" s="275"/>
      <c r="AM89" s="275"/>
      <c r="AN89" s="275"/>
      <c r="AO89" s="275"/>
      <c r="AP89" s="275"/>
      <c r="AQ89" s="275"/>
      <c r="AR89" s="275"/>
      <c r="AS89" s="275"/>
      <c r="AT89" s="275"/>
      <c r="AU89" s="275"/>
      <c r="AV89" s="275"/>
      <c r="AW89" s="275"/>
      <c r="AX89" s="275"/>
      <c r="AY89" s="275"/>
      <c r="AZ89" s="275"/>
      <c r="BA89" s="275"/>
      <c r="BB89" s="275"/>
      <c r="BC89" s="275"/>
      <c r="BD89" s="275"/>
      <c r="BE89" s="275"/>
      <c r="BF89" s="275"/>
      <c r="BG89" s="275"/>
      <c r="BH89" s="275"/>
      <c r="BI89" s="275"/>
      <c r="BJ89" s="275"/>
    </row>
    <row r="90" spans="1:62" s="254" customFormat="1" ht="9.75" customHeight="1">
      <c r="A90" s="347"/>
      <c r="B90" s="348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  <c r="AG90" s="361"/>
      <c r="AH90" s="361"/>
      <c r="AI90" s="361"/>
      <c r="AJ90" s="361"/>
      <c r="AK90" s="361"/>
      <c r="AL90" s="361"/>
      <c r="AM90" s="361"/>
      <c r="AN90" s="361"/>
      <c r="AO90" s="361"/>
      <c r="AP90" s="361"/>
      <c r="AQ90" s="361"/>
      <c r="AR90" s="361"/>
      <c r="AS90" s="361"/>
      <c r="AT90" s="361"/>
      <c r="AU90" s="361"/>
      <c r="AV90" s="361"/>
      <c r="AW90" s="361"/>
      <c r="AX90" s="242"/>
      <c r="AY90" s="253"/>
      <c r="AZ90" s="253"/>
      <c r="BA90" s="253"/>
      <c r="BB90" s="253"/>
      <c r="BC90" s="253"/>
      <c r="BD90" s="253"/>
      <c r="BE90" s="253"/>
      <c r="BF90" s="253"/>
      <c r="BG90" s="253"/>
      <c r="BH90" s="253"/>
      <c r="BI90" s="253"/>
      <c r="BJ90" s="253"/>
    </row>
    <row r="91" spans="1:62" s="364" customFormat="1" ht="18.75" customHeight="1">
      <c r="A91" s="347"/>
      <c r="B91" s="348"/>
      <c r="C91" s="478" t="s">
        <v>76</v>
      </c>
      <c r="D91" s="479"/>
      <c r="E91" s="479"/>
      <c r="F91" s="479"/>
      <c r="G91" s="479"/>
      <c r="H91" s="479"/>
      <c r="I91" s="479"/>
      <c r="J91" s="479"/>
      <c r="K91" s="479"/>
      <c r="L91" s="479"/>
      <c r="M91" s="479"/>
      <c r="N91" s="479"/>
      <c r="O91" s="479"/>
      <c r="P91" s="479"/>
      <c r="Q91" s="479"/>
      <c r="R91" s="479"/>
      <c r="S91" s="479"/>
      <c r="T91" s="479"/>
      <c r="U91" s="479"/>
      <c r="V91" s="479"/>
      <c r="W91" s="479"/>
      <c r="X91" s="479"/>
      <c r="Y91" s="479"/>
      <c r="Z91" s="479"/>
      <c r="AA91" s="479"/>
      <c r="AB91" s="479"/>
      <c r="AC91" s="479"/>
      <c r="AD91" s="479"/>
      <c r="AE91" s="479"/>
      <c r="AF91" s="479"/>
      <c r="AG91" s="479"/>
      <c r="AH91" s="479"/>
      <c r="AI91" s="479"/>
      <c r="AJ91" s="479"/>
      <c r="AK91" s="479"/>
      <c r="AL91" s="479"/>
      <c r="AM91" s="479"/>
      <c r="AN91" s="479"/>
      <c r="AO91" s="479"/>
      <c r="AP91" s="479"/>
      <c r="AQ91" s="479"/>
      <c r="AR91" s="479"/>
      <c r="AS91" s="479"/>
      <c r="AT91" s="479"/>
      <c r="AU91" s="479"/>
      <c r="AV91" s="479"/>
      <c r="AW91" s="480"/>
      <c r="AX91" s="362"/>
      <c r="AY91" s="363"/>
      <c r="AZ91" s="363"/>
      <c r="BA91" s="363"/>
      <c r="BB91" s="363"/>
      <c r="BC91" s="363"/>
      <c r="BD91" s="363"/>
      <c r="BE91" s="363"/>
      <c r="BF91" s="363"/>
      <c r="BG91" s="363"/>
      <c r="BH91" s="363"/>
      <c r="BI91" s="363"/>
      <c r="BJ91" s="363"/>
    </row>
    <row r="92" spans="1:62" s="254" customFormat="1" ht="9.75" customHeight="1" thickBot="1">
      <c r="A92" s="388" t="s">
        <v>1</v>
      </c>
      <c r="B92" s="246"/>
      <c r="C92" s="253"/>
      <c r="D92" s="253"/>
      <c r="E92" s="253"/>
      <c r="F92" s="253"/>
      <c r="G92" s="253"/>
      <c r="H92" s="253"/>
      <c r="I92" s="253"/>
      <c r="J92" s="253"/>
      <c r="K92" s="253"/>
      <c r="L92" s="253"/>
      <c r="M92" s="253"/>
      <c r="N92" s="253"/>
      <c r="O92" s="253"/>
      <c r="P92" s="253"/>
      <c r="Q92" s="253"/>
      <c r="R92" s="253"/>
      <c r="S92" s="253"/>
      <c r="T92" s="253"/>
      <c r="U92" s="253"/>
      <c r="V92" s="253"/>
      <c r="W92" s="253"/>
      <c r="X92" s="253"/>
      <c r="Y92" s="253"/>
      <c r="Z92" s="253"/>
      <c r="AA92" s="253"/>
      <c r="AB92" s="253"/>
      <c r="AC92" s="253"/>
      <c r="AD92" s="253"/>
      <c r="AE92" s="253"/>
      <c r="AF92" s="253"/>
      <c r="AG92" s="253"/>
      <c r="AH92" s="253"/>
      <c r="AI92" s="253"/>
      <c r="AJ92" s="253"/>
      <c r="AK92" s="253"/>
      <c r="AL92" s="253"/>
      <c r="AM92" s="253"/>
      <c r="AN92" s="253"/>
      <c r="AO92" s="253"/>
      <c r="AP92" s="253"/>
      <c r="AQ92" s="253"/>
      <c r="AR92" s="253"/>
      <c r="AS92" s="253"/>
      <c r="AT92" s="253"/>
      <c r="AU92" s="253"/>
      <c r="AV92" s="253"/>
      <c r="AW92" s="253"/>
      <c r="AX92" s="253"/>
      <c r="AY92" s="253"/>
      <c r="AZ92" s="242"/>
      <c r="BA92" s="242"/>
      <c r="BB92" s="242"/>
      <c r="BC92" s="242"/>
      <c r="BD92" s="242"/>
      <c r="BE92" s="242"/>
      <c r="BF92" s="253"/>
      <c r="BG92" s="253"/>
      <c r="BH92" s="253"/>
      <c r="BI92" s="253"/>
      <c r="BJ92" s="253"/>
    </row>
    <row r="93" spans="1:62" s="254" customFormat="1" ht="38.25" customHeight="1">
      <c r="A93" s="388"/>
      <c r="B93" s="246"/>
      <c r="C93" s="481" t="s">
        <v>77</v>
      </c>
      <c r="D93" s="482"/>
      <c r="E93" s="482"/>
      <c r="F93" s="482"/>
      <c r="G93" s="482"/>
      <c r="H93" s="482"/>
      <c r="I93" s="482"/>
      <c r="J93" s="482"/>
      <c r="K93" s="482"/>
      <c r="L93" s="482"/>
      <c r="M93" s="482"/>
      <c r="N93" s="482"/>
      <c r="O93" s="482"/>
      <c r="P93" s="482"/>
      <c r="Q93" s="482"/>
      <c r="R93" s="482"/>
      <c r="S93" s="482"/>
      <c r="T93" s="482"/>
      <c r="U93" s="482"/>
      <c r="V93" s="482"/>
      <c r="W93" s="482"/>
      <c r="X93" s="483"/>
      <c r="Y93" s="365"/>
      <c r="Z93" s="365"/>
      <c r="AA93" s="365"/>
      <c r="AB93" s="253"/>
      <c r="AC93" s="253"/>
      <c r="AD93" s="253"/>
      <c r="AE93" s="253"/>
      <c r="AF93" s="253"/>
      <c r="AG93" s="253"/>
      <c r="AH93" s="253"/>
      <c r="AI93" s="253"/>
      <c r="AJ93" s="253"/>
      <c r="AK93" s="253"/>
      <c r="AL93" s="253"/>
      <c r="AM93" s="253"/>
      <c r="AN93" s="253"/>
      <c r="AO93" s="253"/>
      <c r="AP93" s="253"/>
      <c r="AQ93" s="253"/>
      <c r="AR93" s="253"/>
      <c r="AS93" s="253"/>
      <c r="AT93" s="253"/>
      <c r="AU93" s="253"/>
      <c r="AV93" s="253"/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  <c r="BJ93" s="253"/>
    </row>
    <row r="94" spans="1:62" s="254" customFormat="1" ht="54" customHeight="1" thickBot="1">
      <c r="A94" s="388"/>
      <c r="B94" s="246"/>
      <c r="C94" s="484" t="s">
        <v>106</v>
      </c>
      <c r="D94" s="485"/>
      <c r="E94" s="485"/>
      <c r="F94" s="485"/>
      <c r="G94" s="485"/>
      <c r="H94" s="485"/>
      <c r="I94" s="485"/>
      <c r="J94" s="485"/>
      <c r="K94" s="485"/>
      <c r="L94" s="485"/>
      <c r="M94" s="485"/>
      <c r="N94" s="485"/>
      <c r="O94" s="485"/>
      <c r="P94" s="486"/>
      <c r="Q94" s="487">
        <f t="shared" ref="Q94" si="14">$AZ$5</f>
        <v>1565</v>
      </c>
      <c r="R94" s="488"/>
      <c r="S94" s="488"/>
      <c r="T94" s="488"/>
      <c r="U94" s="488"/>
      <c r="V94" s="488"/>
      <c r="W94" s="488"/>
      <c r="X94" s="489"/>
      <c r="Y94" s="141"/>
      <c r="Z94" s="142"/>
      <c r="AA94" s="142"/>
      <c r="AB94" s="380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253"/>
      <c r="AS94" s="253"/>
      <c r="AT94" s="253"/>
      <c r="AU94" s="253"/>
      <c r="AV94" s="253"/>
      <c r="AW94" s="253"/>
      <c r="AX94" s="253"/>
      <c r="AY94" s="253"/>
      <c r="AZ94" s="253"/>
      <c r="BA94" s="253"/>
      <c r="BB94" s="253"/>
      <c r="BC94" s="253"/>
      <c r="BD94" s="253"/>
      <c r="BE94" s="253"/>
      <c r="BF94" s="253"/>
      <c r="BG94" s="253"/>
      <c r="BH94" s="253"/>
      <c r="BI94" s="253"/>
      <c r="BJ94" s="253"/>
    </row>
    <row r="95" spans="1:62" s="254" customFormat="1" ht="40.5" customHeight="1" thickBot="1">
      <c r="A95" s="388"/>
      <c r="B95" s="246"/>
      <c r="C95" s="490" t="s">
        <v>107</v>
      </c>
      <c r="D95" s="491"/>
      <c r="E95" s="491"/>
      <c r="F95" s="491"/>
      <c r="G95" s="491"/>
      <c r="H95" s="491"/>
      <c r="I95" s="491"/>
      <c r="J95" s="491"/>
      <c r="K95" s="491"/>
      <c r="L95" s="491"/>
      <c r="M95" s="491"/>
      <c r="N95" s="491"/>
      <c r="O95" s="491"/>
      <c r="P95" s="492"/>
      <c r="Q95" s="493">
        <f>$AW$80</f>
        <v>0</v>
      </c>
      <c r="R95" s="494"/>
      <c r="S95" s="494"/>
      <c r="T95" s="495"/>
      <c r="U95" s="495"/>
      <c r="V95" s="495"/>
      <c r="W95" s="495"/>
      <c r="X95" s="496"/>
      <c r="Y95" s="188" t="s">
        <v>108</v>
      </c>
      <c r="Z95" s="497" t="s">
        <v>109</v>
      </c>
      <c r="AA95" s="498"/>
      <c r="AB95" s="498"/>
      <c r="AC95" s="498"/>
      <c r="AD95" s="498"/>
      <c r="AE95" s="498"/>
      <c r="AF95" s="498"/>
      <c r="AG95" s="498"/>
      <c r="AH95" s="498"/>
      <c r="AI95" s="498"/>
      <c r="AJ95" s="499"/>
      <c r="AK95" s="512">
        <f>O14-Q95</f>
        <v>0</v>
      </c>
      <c r="AL95" s="513"/>
      <c r="AM95" s="513"/>
      <c r="AN95" s="513"/>
      <c r="AO95" s="514"/>
      <c r="AP95" s="187"/>
      <c r="AQ95" s="83"/>
      <c r="AR95" s="253"/>
      <c r="AS95" s="253"/>
      <c r="AT95" s="253"/>
      <c r="AU95" s="253"/>
      <c r="AV95" s="253"/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</row>
    <row r="96" spans="1:62" s="254" customFormat="1" ht="40.5" customHeight="1">
      <c r="A96" s="388"/>
      <c r="B96" s="246"/>
      <c r="C96" s="515" t="s">
        <v>110</v>
      </c>
      <c r="D96" s="516"/>
      <c r="E96" s="516"/>
      <c r="F96" s="516"/>
      <c r="G96" s="516"/>
      <c r="H96" s="516"/>
      <c r="I96" s="516"/>
      <c r="J96" s="516"/>
      <c r="K96" s="516"/>
      <c r="L96" s="516"/>
      <c r="M96" s="516"/>
      <c r="N96" s="516"/>
      <c r="O96" s="516"/>
      <c r="P96" s="517"/>
      <c r="Q96" s="518">
        <v>12</v>
      </c>
      <c r="R96" s="519"/>
      <c r="S96" s="519"/>
      <c r="T96" s="519"/>
      <c r="U96" s="519"/>
      <c r="V96" s="519"/>
      <c r="W96" s="519"/>
      <c r="X96" s="520"/>
      <c r="Y96" s="141"/>
      <c r="Z96" s="142"/>
      <c r="AA96" s="142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253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</row>
    <row r="97" spans="1:62" s="254" customFormat="1" ht="24.75" customHeight="1">
      <c r="A97" s="388"/>
      <c r="B97" s="246"/>
      <c r="C97" s="521" t="s">
        <v>82</v>
      </c>
      <c r="D97" s="522"/>
      <c r="E97" s="522"/>
      <c r="F97" s="522"/>
      <c r="G97" s="522"/>
      <c r="H97" s="522"/>
      <c r="I97" s="522"/>
      <c r="J97" s="522"/>
      <c r="K97" s="522"/>
      <c r="L97" s="522"/>
      <c r="M97" s="522"/>
      <c r="N97" s="522"/>
      <c r="O97" s="522"/>
      <c r="P97" s="522"/>
      <c r="Q97" s="522"/>
      <c r="R97" s="522"/>
      <c r="S97" s="522"/>
      <c r="T97" s="522"/>
      <c r="U97" s="522"/>
      <c r="V97" s="522"/>
      <c r="W97" s="522"/>
      <c r="X97" s="523"/>
      <c r="Y97" s="143"/>
      <c r="Z97" s="144"/>
      <c r="AA97" s="144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253"/>
      <c r="AS97" s="253"/>
      <c r="AT97" s="242"/>
      <c r="AU97" s="253"/>
      <c r="AV97" s="253"/>
      <c r="AW97" s="253"/>
      <c r="AX97" s="253"/>
      <c r="AY97" s="253"/>
      <c r="AZ97" s="242"/>
      <c r="BA97" s="253"/>
      <c r="BB97" s="253"/>
      <c r="BC97" s="253"/>
      <c r="BD97" s="253"/>
      <c r="BE97" s="253"/>
      <c r="BF97" s="253"/>
      <c r="BG97" s="253"/>
      <c r="BH97" s="253"/>
      <c r="BI97" s="253"/>
      <c r="BJ97" s="253"/>
    </row>
    <row r="98" spans="1:62" s="254" customFormat="1" ht="21" customHeight="1" thickBot="1">
      <c r="A98" s="388"/>
      <c r="B98" s="246"/>
      <c r="C98" s="524" t="s">
        <v>83</v>
      </c>
      <c r="D98" s="525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6"/>
      <c r="Q98" s="527">
        <f>+((Q95/Q94)*1820)</f>
        <v>0</v>
      </c>
      <c r="R98" s="528"/>
      <c r="S98" s="528"/>
      <c r="T98" s="529"/>
      <c r="U98" s="529"/>
      <c r="V98" s="529"/>
      <c r="W98" s="529"/>
      <c r="X98" s="530"/>
      <c r="Y98" s="143"/>
      <c r="Z98" s="144"/>
      <c r="AA98" s="144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253"/>
      <c r="AS98" s="253"/>
      <c r="AT98" s="253"/>
      <c r="AU98" s="253"/>
      <c r="AV98" s="242"/>
      <c r="AW98" s="253"/>
      <c r="AX98" s="253"/>
      <c r="AY98" s="253"/>
      <c r="AZ98" s="253"/>
      <c r="BA98" s="253"/>
      <c r="BB98" s="242"/>
      <c r="BC98" s="253"/>
      <c r="BD98" s="253"/>
      <c r="BE98" s="253"/>
      <c r="BF98" s="253"/>
      <c r="BG98" s="253"/>
      <c r="BH98" s="253"/>
      <c r="BI98" s="253"/>
      <c r="BJ98" s="253"/>
    </row>
    <row r="99" spans="1:62" s="254" customFormat="1" ht="18.75" customHeight="1" thickBot="1">
      <c r="A99" s="388"/>
      <c r="B99" s="246"/>
      <c r="C99" s="500" t="s">
        <v>111</v>
      </c>
      <c r="D99" s="501"/>
      <c r="E99" s="501"/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2"/>
      <c r="Q99" s="503">
        <f>+((Q95/Q94)*1820)/Q96</f>
        <v>0</v>
      </c>
      <c r="R99" s="503"/>
      <c r="S99" s="503"/>
      <c r="T99" s="504"/>
      <c r="U99" s="504"/>
      <c r="V99" s="504"/>
      <c r="W99" s="504"/>
      <c r="X99" s="505"/>
      <c r="Y99" s="143"/>
      <c r="Z99" s="144"/>
      <c r="AA99" s="144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253"/>
      <c r="AS99" s="253"/>
      <c r="AT99" s="253"/>
      <c r="AU99" s="253"/>
      <c r="AV99" s="242"/>
      <c r="AW99" s="253"/>
      <c r="AX99" s="253"/>
      <c r="AY99" s="253"/>
      <c r="AZ99" s="253"/>
      <c r="BA99" s="253"/>
      <c r="BB99" s="242"/>
      <c r="BC99" s="242"/>
      <c r="BD99" s="242"/>
      <c r="BE99" s="242"/>
      <c r="BF99" s="253"/>
      <c r="BG99" s="253"/>
      <c r="BH99" s="253"/>
      <c r="BI99" s="253"/>
      <c r="BJ99" s="253"/>
    </row>
    <row r="100" spans="1:62" s="254" customFormat="1" ht="18.75" customHeight="1" thickBot="1">
      <c r="A100" s="388"/>
      <c r="B100" s="246"/>
      <c r="C100" s="506" t="s">
        <v>112</v>
      </c>
      <c r="D100" s="507"/>
      <c r="E100" s="507"/>
      <c r="F100" s="507"/>
      <c r="G100" s="507"/>
      <c r="H100" s="507"/>
      <c r="I100" s="507"/>
      <c r="J100" s="507"/>
      <c r="K100" s="507"/>
      <c r="L100" s="507"/>
      <c r="M100" s="507"/>
      <c r="N100" s="507"/>
      <c r="O100" s="507"/>
      <c r="P100" s="508"/>
      <c r="Q100" s="509">
        <f>+((Q95/Q94)*1820)/Q96/(52/12)</f>
        <v>0</v>
      </c>
      <c r="R100" s="509"/>
      <c r="S100" s="509"/>
      <c r="T100" s="510"/>
      <c r="U100" s="510"/>
      <c r="V100" s="510"/>
      <c r="W100" s="510"/>
      <c r="X100" s="511"/>
      <c r="Y100" s="143"/>
      <c r="Z100" s="144"/>
      <c r="AA100" s="144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253"/>
      <c r="AS100" s="253"/>
      <c r="AT100" s="253"/>
      <c r="AU100" s="253"/>
      <c r="AV100" s="242"/>
      <c r="AW100" s="253"/>
      <c r="AX100" s="253"/>
      <c r="AY100" s="253"/>
      <c r="AZ100" s="253"/>
      <c r="BA100" s="253"/>
      <c r="BB100" s="242"/>
      <c r="BC100" s="242"/>
      <c r="BD100" s="242"/>
      <c r="BE100" s="242"/>
      <c r="BF100" s="253"/>
      <c r="BG100" s="253"/>
      <c r="BH100" s="253"/>
      <c r="BI100" s="253"/>
      <c r="BJ100" s="253"/>
    </row>
    <row r="101" spans="1:62" s="254" customFormat="1" ht="9.75" customHeight="1">
      <c r="A101" s="367"/>
      <c r="B101" s="348"/>
      <c r="AZ101" s="243"/>
      <c r="BA101" s="243"/>
      <c r="BB101" s="243"/>
      <c r="BC101" s="243"/>
      <c r="BD101" s="243"/>
      <c r="BE101" s="243"/>
    </row>
  </sheetData>
  <sheetProtection algorithmName="SHA-512" hashValue="MhkSA/THYAs96LsXv3rgOdhSdguaO2HCTpT7wruoqDy9/+wROLwmf3cuwSwN2z55Qs9osFRefMufqnuPWfCRwA==" saltValue="jflu8fimrjo/Sj+9MByWng==" spinCount="100000" sheet="1" objects="1" scenarios="1"/>
  <mergeCells count="142">
    <mergeCell ref="AX85:AZ85"/>
    <mergeCell ref="C91:AW91"/>
    <mergeCell ref="A92:A100"/>
    <mergeCell ref="C93:X93"/>
    <mergeCell ref="C94:P94"/>
    <mergeCell ref="Q94:X94"/>
    <mergeCell ref="C95:P95"/>
    <mergeCell ref="Q95:X95"/>
    <mergeCell ref="Z95:AJ95"/>
    <mergeCell ref="C99:P99"/>
    <mergeCell ref="Q99:X99"/>
    <mergeCell ref="C100:P100"/>
    <mergeCell ref="Q100:X100"/>
    <mergeCell ref="AK95:AO95"/>
    <mergeCell ref="C96:P96"/>
    <mergeCell ref="Q96:X96"/>
    <mergeCell ref="C97:X97"/>
    <mergeCell ref="C98:P98"/>
    <mergeCell ref="Q98:X98"/>
    <mergeCell ref="K84:S85"/>
    <mergeCell ref="AX76:AY76"/>
    <mergeCell ref="AX77:AY77"/>
    <mergeCell ref="AX78:AY78"/>
    <mergeCell ref="U79:AA84"/>
    <mergeCell ref="AC79:AM84"/>
    <mergeCell ref="AX79:AZ84"/>
    <mergeCell ref="AA41:AB41"/>
    <mergeCell ref="AE41:AF41"/>
    <mergeCell ref="AI41:AJ41"/>
    <mergeCell ref="AM41:AN41"/>
    <mergeCell ref="AQ41:AR41"/>
    <mergeCell ref="AU41:AV41"/>
    <mergeCell ref="AO80:AV81"/>
    <mergeCell ref="AW80:AW81"/>
    <mergeCell ref="AM40:AO40"/>
    <mergeCell ref="AQ40:AS40"/>
    <mergeCell ref="AU40:AW40"/>
    <mergeCell ref="A36:A75"/>
    <mergeCell ref="AZ36:BA36"/>
    <mergeCell ref="G37:M37"/>
    <mergeCell ref="O37:U37"/>
    <mergeCell ref="C40:E40"/>
    <mergeCell ref="G40:I40"/>
    <mergeCell ref="K40:M40"/>
    <mergeCell ref="O40:Q40"/>
    <mergeCell ref="S40:U40"/>
    <mergeCell ref="W40:Y40"/>
    <mergeCell ref="C41:D41"/>
    <mergeCell ref="G41:H41"/>
    <mergeCell ref="K41:L41"/>
    <mergeCell ref="O41:P41"/>
    <mergeCell ref="S41:T41"/>
    <mergeCell ref="W41:X41"/>
    <mergeCell ref="AA40:AC40"/>
    <mergeCell ref="AE40:AG40"/>
    <mergeCell ref="AI40:AK40"/>
    <mergeCell ref="AX74:AZ74"/>
    <mergeCell ref="AX75:AY75"/>
    <mergeCell ref="AH30:AJ30"/>
    <mergeCell ref="H31:I31"/>
    <mergeCell ref="L31:M31"/>
    <mergeCell ref="P31:Q31"/>
    <mergeCell ref="T31:U31"/>
    <mergeCell ref="X31:Y31"/>
    <mergeCell ref="AB31:AC31"/>
    <mergeCell ref="AF31:AG31"/>
    <mergeCell ref="AH31:AJ31"/>
    <mergeCell ref="AH28:AJ28"/>
    <mergeCell ref="G29:I29"/>
    <mergeCell ref="K29:M29"/>
    <mergeCell ref="O29:Q29"/>
    <mergeCell ref="S29:U29"/>
    <mergeCell ref="W29:Y29"/>
    <mergeCell ref="AA29:AC29"/>
    <mergeCell ref="AE29:AG29"/>
    <mergeCell ref="AA27:AC27"/>
    <mergeCell ref="AE27:AG27"/>
    <mergeCell ref="G28:I28"/>
    <mergeCell ref="K28:M28"/>
    <mergeCell ref="O28:Q28"/>
    <mergeCell ref="S28:U28"/>
    <mergeCell ref="W28:Y28"/>
    <mergeCell ref="AA28:AC28"/>
    <mergeCell ref="AE28:AG28"/>
    <mergeCell ref="O25:Q25"/>
    <mergeCell ref="S25:U25"/>
    <mergeCell ref="W25:Y25"/>
    <mergeCell ref="AA25:AC25"/>
    <mergeCell ref="AE25:AG25"/>
    <mergeCell ref="G27:I27"/>
    <mergeCell ref="K27:M27"/>
    <mergeCell ref="O27:Q27"/>
    <mergeCell ref="S27:U27"/>
    <mergeCell ref="W27:Y27"/>
    <mergeCell ref="A19:A31"/>
    <mergeCell ref="G20:I20"/>
    <mergeCell ref="K20:M20"/>
    <mergeCell ref="O20:Q20"/>
    <mergeCell ref="G25:I25"/>
    <mergeCell ref="K25:M25"/>
    <mergeCell ref="AE23:AG23"/>
    <mergeCell ref="G24:I24"/>
    <mergeCell ref="K24:M24"/>
    <mergeCell ref="O24:Q24"/>
    <mergeCell ref="S24:U24"/>
    <mergeCell ref="W24:Y24"/>
    <mergeCell ref="AA24:AC24"/>
    <mergeCell ref="AE24:AG24"/>
    <mergeCell ref="S20:U20"/>
    <mergeCell ref="W20:Y20"/>
    <mergeCell ref="AA20:AC20"/>
    <mergeCell ref="AE20:AG20"/>
    <mergeCell ref="G23:I23"/>
    <mergeCell ref="K23:M23"/>
    <mergeCell ref="O23:Q23"/>
    <mergeCell ref="S23:U23"/>
    <mergeCell ref="W23:Y23"/>
    <mergeCell ref="AA23:AC23"/>
    <mergeCell ref="AX5:AY5"/>
    <mergeCell ref="BA5:BD5"/>
    <mergeCell ref="A8:A15"/>
    <mergeCell ref="D9:Q9"/>
    <mergeCell ref="E10:N10"/>
    <mergeCell ref="O10:Q10"/>
    <mergeCell ref="E11:N11"/>
    <mergeCell ref="O11:Q11"/>
    <mergeCell ref="E12:N12"/>
    <mergeCell ref="O12:Q12"/>
    <mergeCell ref="A3:A6"/>
    <mergeCell ref="AM3:AZ3"/>
    <mergeCell ref="AM4:AZ4"/>
    <mergeCell ref="D5:H5"/>
    <mergeCell ref="I5:P5"/>
    <mergeCell ref="Q5:U5"/>
    <mergeCell ref="V5:AK5"/>
    <mergeCell ref="AM5:AP5"/>
    <mergeCell ref="AQ5:AR5"/>
    <mergeCell ref="AS5:AV5"/>
    <mergeCell ref="E13:N13"/>
    <mergeCell ref="O13:Q13"/>
    <mergeCell ref="D14:N14"/>
    <mergeCell ref="O14:Q14"/>
  </mergeCells>
  <phoneticPr fontId="70" type="noConversion"/>
  <conditionalFormatting sqref="C74:AA74">
    <cfRule type="cellIs" dxfId="67" priority="193" stopIfTrue="1" operator="equal">
      <formula>"lundi"</formula>
    </cfRule>
    <cfRule type="cellIs" dxfId="66" priority="194" stopIfTrue="1" operator="equal">
      <formula>"dimanche"</formula>
    </cfRule>
  </conditionalFormatting>
  <conditionalFormatting sqref="D43:J43">
    <cfRule type="cellIs" dxfId="65" priority="57" stopIfTrue="1" operator="equal">
      <formula>"lundi"</formula>
    </cfRule>
    <cfRule type="cellIs" dxfId="64" priority="58" stopIfTrue="1" operator="equal">
      <formula>"dimanche"</formula>
    </cfRule>
  </conditionalFormatting>
  <conditionalFormatting sqref="E44:G58 D44:D72 H44:H73 E59:F72 G59:G73 D73:F73">
    <cfRule type="cellIs" dxfId="63" priority="78" stopIfTrue="1" operator="equal">
      <formula>"dimanche"</formula>
    </cfRule>
    <cfRule type="cellIs" dxfId="62" priority="77" stopIfTrue="1" operator="equal">
      <formula>"lundi"</formula>
    </cfRule>
  </conditionalFormatting>
  <conditionalFormatting sqref="I44:J72">
    <cfRule type="cellIs" dxfId="61" priority="25" stopIfTrue="1" operator="equal">
      <formula>"lundi"</formula>
    </cfRule>
    <cfRule type="cellIs" dxfId="60" priority="26" stopIfTrue="1" operator="equal">
      <formula>"dimanche"</formula>
    </cfRule>
  </conditionalFormatting>
  <conditionalFormatting sqref="K42:K72">
    <cfRule type="cellIs" dxfId="59" priority="64" stopIfTrue="1" operator="equal">
      <formula>"dimanche"</formula>
    </cfRule>
    <cfRule type="cellIs" dxfId="58" priority="63" stopIfTrue="1" operator="equal">
      <formula>"lundi"</formula>
    </cfRule>
  </conditionalFormatting>
  <conditionalFormatting sqref="M43:P43">
    <cfRule type="cellIs" dxfId="57" priority="37" stopIfTrue="1" operator="equal">
      <formula>"lundi"</formula>
    </cfRule>
    <cfRule type="cellIs" dxfId="56" priority="38" stopIfTrue="1" operator="equal">
      <formula>"dimanche"</formula>
    </cfRule>
  </conditionalFormatting>
  <conditionalFormatting sqref="N61:O73">
    <cfRule type="cellIs" dxfId="55" priority="60" stopIfTrue="1" operator="equal">
      <formula>"dimanche"</formula>
    </cfRule>
    <cfRule type="cellIs" dxfId="54" priority="59" stopIfTrue="1" operator="equal">
      <formula>"lundi"</formula>
    </cfRule>
  </conditionalFormatting>
  <conditionalFormatting sqref="Q43:T73">
    <cfRule type="cellIs" dxfId="53" priority="5" stopIfTrue="1" operator="equal">
      <formula>"lundi"</formula>
    </cfRule>
    <cfRule type="cellIs" dxfId="52" priority="6" stopIfTrue="1" operator="equal">
      <formula>"dimanche"</formula>
    </cfRule>
  </conditionalFormatting>
  <conditionalFormatting sqref="U43">
    <cfRule type="cellIs" dxfId="51" priority="54" stopIfTrue="1" operator="equal">
      <formula>"dimanche"</formula>
    </cfRule>
  </conditionalFormatting>
  <conditionalFormatting sqref="U55:W71">
    <cfRule type="cellIs" dxfId="50" priority="56" stopIfTrue="1" operator="equal">
      <formula>"dimanche"</formula>
    </cfRule>
    <cfRule type="cellIs" dxfId="49" priority="55" stopIfTrue="1" operator="equal">
      <formula>"lundi"</formula>
    </cfRule>
  </conditionalFormatting>
  <conditionalFormatting sqref="U43:Y43">
    <cfRule type="cellIs" dxfId="48" priority="53" stopIfTrue="1" operator="equal">
      <formula>"lundi"</formula>
    </cfRule>
  </conditionalFormatting>
  <conditionalFormatting sqref="V43:Y43 L43:L72 AF43:AF72 C43:C73 AO44:AP44 W44:W54 X44:X71 P44:P73 AT72:AU72 AS73:AU73">
    <cfRule type="cellIs" dxfId="47" priority="84" stopIfTrue="1" operator="equal">
      <formula>"dimanche"</formula>
    </cfRule>
  </conditionalFormatting>
  <conditionalFormatting sqref="W43:W54 L43:L72 AF43:AF72 C43:C73 AO44:AP44 X44:X71 P44:P73 AT72:AU72 AS73:AU73">
    <cfRule type="cellIs" dxfId="46" priority="83" stopIfTrue="1" operator="equal">
      <formula>"lundi"</formula>
    </cfRule>
  </conditionalFormatting>
  <conditionalFormatting sqref="Y51:AA71">
    <cfRule type="cellIs" dxfId="45" priority="11" stopIfTrue="1" operator="equal">
      <formula>"lundi"</formula>
    </cfRule>
    <cfRule type="cellIs" dxfId="44" priority="12" stopIfTrue="1" operator="equal">
      <formula>"dimanche"</formula>
    </cfRule>
  </conditionalFormatting>
  <conditionalFormatting sqref="Z43:Z46 Y44:Y46 U44:W48 M44:O60 Y47:Z50 U49:V54 M61:M72 U72:AA73 I73:M73 AC73:AI73">
    <cfRule type="cellIs" dxfId="43" priority="80" stopIfTrue="1" operator="equal">
      <formula>"dimanche"</formula>
    </cfRule>
    <cfRule type="cellIs" dxfId="42" priority="79" stopIfTrue="1" operator="equal">
      <formula>"lundi"</formula>
    </cfRule>
  </conditionalFormatting>
  <conditionalFormatting sqref="AA44:AA50">
    <cfRule type="cellIs" dxfId="41" priority="65" stopIfTrue="1" operator="equal">
      <formula>"lundi"</formula>
    </cfRule>
    <cfRule type="cellIs" dxfId="40" priority="66" stopIfTrue="1" operator="equal">
      <formula>"dimanche"</formula>
    </cfRule>
  </conditionalFormatting>
  <conditionalFormatting sqref="AA43:AD43">
    <cfRule type="cellIs" dxfId="39" priority="68" stopIfTrue="1" operator="equal">
      <formula>"dimanche"</formula>
    </cfRule>
    <cfRule type="cellIs" dxfId="38" priority="67" stopIfTrue="1" operator="equal">
      <formula>"lundi"</formula>
    </cfRule>
  </conditionalFormatting>
  <conditionalFormatting sqref="AB44:AB75">
    <cfRule type="cellIs" dxfId="37" priority="82" stopIfTrue="1" operator="equal">
      <formula>"dimanche"</formula>
    </cfRule>
    <cfRule type="cellIs" dxfId="36" priority="81" stopIfTrue="1" operator="equal">
      <formula>"lundi"</formula>
    </cfRule>
  </conditionalFormatting>
  <conditionalFormatting sqref="AC44:AE72">
    <cfRule type="cellIs" dxfId="35" priority="47" stopIfTrue="1" operator="equal">
      <formula>"lundi"</formula>
    </cfRule>
    <cfRule type="cellIs" dxfId="34" priority="48" stopIfTrue="1" operator="equal">
      <formula>"dimanche"</formula>
    </cfRule>
  </conditionalFormatting>
  <conditionalFormatting sqref="AC74:AM74">
    <cfRule type="cellIs" dxfId="33" priority="183" stopIfTrue="1" operator="equal">
      <formula>"lundi"</formula>
    </cfRule>
    <cfRule type="cellIs" dxfId="32" priority="184" stopIfTrue="1" operator="equal">
      <formula>"dimanche"</formula>
    </cfRule>
  </conditionalFormatting>
  <conditionalFormatting sqref="AE42:AE43">
    <cfRule type="cellIs" dxfId="31" priority="75" stopIfTrue="1" operator="equal">
      <formula>"lundi"</formula>
    </cfRule>
    <cfRule type="cellIs" dxfId="30" priority="76" stopIfTrue="1" operator="equal">
      <formula>"dimanche"</formula>
    </cfRule>
  </conditionalFormatting>
  <conditionalFormatting sqref="AG43:AH68">
    <cfRule type="cellIs" dxfId="29" priority="9" stopIfTrue="1" operator="equal">
      <formula>"lundi"</formula>
    </cfRule>
    <cfRule type="cellIs" dxfId="28" priority="10" stopIfTrue="1" operator="equal">
      <formula>"dimanche"</formula>
    </cfRule>
  </conditionalFormatting>
  <conditionalFormatting sqref="AG69:AI72">
    <cfRule type="cellIs" dxfId="27" priority="69" stopIfTrue="1" operator="equal">
      <formula>"lundi"</formula>
    </cfRule>
    <cfRule type="cellIs" dxfId="26" priority="70" stopIfTrue="1" operator="equal">
      <formula>"dimanche"</formula>
    </cfRule>
  </conditionalFormatting>
  <conditionalFormatting sqref="AI59:AI68">
    <cfRule type="cellIs" dxfId="25" priority="44" stopIfTrue="1" operator="equal">
      <formula>"dimanche"</formula>
    </cfRule>
    <cfRule type="cellIs" dxfId="24" priority="43" stopIfTrue="1" operator="equal">
      <formula>"lundi"</formula>
    </cfRule>
  </conditionalFormatting>
  <conditionalFormatting sqref="AI44:AM58">
    <cfRule type="cellIs" dxfId="23" priority="1" stopIfTrue="1" operator="equal">
      <formula>"lundi"</formula>
    </cfRule>
    <cfRule type="cellIs" dxfId="22" priority="2" stopIfTrue="1" operator="equal">
      <formula>"dimanche"</formula>
    </cfRule>
  </conditionalFormatting>
  <conditionalFormatting sqref="AI43:AP43">
    <cfRule type="cellIs" dxfId="21" priority="46" stopIfTrue="1" operator="equal">
      <formula>"dimanche"</formula>
    </cfRule>
    <cfRule type="cellIs" dxfId="20" priority="45" stopIfTrue="1" operator="equal">
      <formula>"lundi"</formula>
    </cfRule>
  </conditionalFormatting>
  <conditionalFormatting sqref="AJ59:AM73">
    <cfRule type="cellIs" dxfId="19" priority="42" stopIfTrue="1" operator="equal">
      <formula>"dimanche"</formula>
    </cfRule>
    <cfRule type="cellIs" dxfId="18" priority="41" stopIfTrue="1" operator="equal">
      <formula>"lundi"</formula>
    </cfRule>
  </conditionalFormatting>
  <conditionalFormatting sqref="AO45:AO73">
    <cfRule type="cellIs" dxfId="17" priority="71" stopIfTrue="1" operator="equal">
      <formula>"lundi"</formula>
    </cfRule>
    <cfRule type="cellIs" dxfId="16" priority="72" stopIfTrue="1" operator="equal">
      <formula>"dimanche"</formula>
    </cfRule>
  </conditionalFormatting>
  <conditionalFormatting sqref="AO74:AW74">
    <cfRule type="cellIs" dxfId="15" priority="189" stopIfTrue="1" operator="equal">
      <formula>"lundi"</formula>
    </cfRule>
    <cfRule type="cellIs" dxfId="14" priority="190" stopIfTrue="1" operator="equal">
      <formula>"dimanche"</formula>
    </cfRule>
  </conditionalFormatting>
  <conditionalFormatting sqref="AP46:AP73">
    <cfRule type="cellIs" dxfId="13" priority="34" stopIfTrue="1" operator="equal">
      <formula>"dimanche"</formula>
    </cfRule>
    <cfRule type="cellIs" dxfId="12" priority="33" stopIfTrue="1" operator="equal">
      <formula>"lundi"</formula>
    </cfRule>
  </conditionalFormatting>
  <conditionalFormatting sqref="AR43:AS43 AQ43:AQ73 AR44:AR73 AN44:AN75">
    <cfRule type="cellIs" dxfId="11" priority="73" stopIfTrue="1" operator="equal">
      <formula>"lundi"</formula>
    </cfRule>
    <cfRule type="cellIs" dxfId="10" priority="74" stopIfTrue="1" operator="equal">
      <formula>"dimanche"</formula>
    </cfRule>
  </conditionalFormatting>
  <conditionalFormatting sqref="AS44:AS72">
    <cfRule type="cellIs" dxfId="9" priority="22" stopIfTrue="1" operator="equal">
      <formula>"dimanche"</formula>
    </cfRule>
    <cfRule type="cellIs" dxfId="8" priority="21" stopIfTrue="1" operator="equal">
      <formula>"lundi"</formula>
    </cfRule>
  </conditionalFormatting>
  <conditionalFormatting sqref="AT43:AT71">
    <cfRule type="cellIs" dxfId="7" priority="27" stopIfTrue="1" operator="equal">
      <formula>"lundi"</formula>
    </cfRule>
    <cfRule type="cellIs" dxfId="6" priority="28" stopIfTrue="1" operator="equal">
      <formula>"dimanche"</formula>
    </cfRule>
  </conditionalFormatting>
  <conditionalFormatting sqref="AU58:AU71">
    <cfRule type="cellIs" dxfId="5" priority="30" stopIfTrue="1" operator="equal">
      <formula>"dimanche"</formula>
    </cfRule>
    <cfRule type="cellIs" dxfId="4" priority="29" stopIfTrue="1" operator="equal">
      <formula>"lundi"</formula>
    </cfRule>
  </conditionalFormatting>
  <conditionalFormatting sqref="AU43:AW57">
    <cfRule type="cellIs" dxfId="3" priority="18" stopIfTrue="1" operator="equal">
      <formula>"dimanche"</formula>
    </cfRule>
    <cfRule type="cellIs" dxfId="2" priority="17" stopIfTrue="1" operator="equal">
      <formula>"lundi"</formula>
    </cfRule>
  </conditionalFormatting>
  <conditionalFormatting sqref="AV58:AW73">
    <cfRule type="cellIs" dxfId="1" priority="15" stopIfTrue="1" operator="equal">
      <formula>"lundi"</formula>
    </cfRule>
    <cfRule type="cellIs" dxfId="0" priority="16" stopIfTrue="1" operator="equal">
      <formula>"dimanche"</formula>
    </cfRule>
  </conditionalFormatting>
  <pageMargins left="0" right="0" top="0" bottom="0" header="0.51181102362204722" footer="0.51181102362204722"/>
  <pageSetup scale="68" firstPageNumber="33" orientation="landscape" useFirstPageNumber="1" horizontalDpi="4294967292" verticalDpi="4294967292" r:id="rId1"/>
  <headerFooter alignWithMargins="0"/>
  <rowBreaks count="3" manualBreakCount="3">
    <brk id="15" max="16383" man="1"/>
    <brk id="33" max="16383" man="1"/>
    <brk id="8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26383f-e0df-4fbd-943c-67a4b2851a88">
      <Terms xmlns="http://schemas.microsoft.com/office/infopath/2007/PartnerControls"/>
    </lcf76f155ced4ddcb4097134ff3c332f>
    <TaxCatchAll xmlns="9131c752-bd62-4747-a436-fb88e8c28ea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8EB6ACB9CBA9418BFF03A7F8130D8D" ma:contentTypeVersion="12" ma:contentTypeDescription="Crée un document." ma:contentTypeScope="" ma:versionID="cd89feaf433536c574f6c9fac855c346">
  <xsd:schema xmlns:xsd="http://www.w3.org/2001/XMLSchema" xmlns:xs="http://www.w3.org/2001/XMLSchema" xmlns:p="http://schemas.microsoft.com/office/2006/metadata/properties" xmlns:ns2="4026383f-e0df-4fbd-943c-67a4b2851a88" xmlns:ns3="9131c752-bd62-4747-a436-fb88e8c28eae" targetNamespace="http://schemas.microsoft.com/office/2006/metadata/properties" ma:root="true" ma:fieldsID="dd5d6212433b6bbb5922dbe6edb6b050" ns2:_="" ns3:_="">
    <xsd:import namespace="4026383f-e0df-4fbd-943c-67a4b2851a88"/>
    <xsd:import namespace="9131c752-bd62-4747-a436-fb88e8c28e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6383f-e0df-4fbd-943c-67a4b2851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16db3ae5-cffc-41f7-ae2e-68038ca48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1c752-bd62-4747-a436-fb88e8c28ea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fcade2-b6ce-4af0-a393-d9ad7177bf0a}" ma:internalName="TaxCatchAll" ma:showField="CatchAllData" ma:web="9131c752-bd62-4747-a436-fb88e8c28e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B7169-02D5-416C-A158-ADF342F67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28BCA4-2EB1-4C10-B06E-E62C1A9DDCCC}">
  <ds:schemaRefs>
    <ds:schemaRef ds:uri="http://schemas.microsoft.com/office/2006/metadata/properties"/>
    <ds:schemaRef ds:uri="http://schemas.microsoft.com/office/infopath/2007/PartnerControls"/>
    <ds:schemaRef ds:uri="4026383f-e0df-4fbd-943c-67a4b2851a88"/>
    <ds:schemaRef ds:uri="9131c752-bd62-4747-a436-fb88e8c28eae"/>
  </ds:schemaRefs>
</ds:datastoreItem>
</file>

<file path=customXml/itemProps3.xml><?xml version="1.0" encoding="utf-8"?>
<ds:datastoreItem xmlns:ds="http://schemas.openxmlformats.org/officeDocument/2006/customXml" ds:itemID="{02AE337C-0865-4829-AAFF-2A2DBEA82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26383f-e0df-4fbd-943c-67a4b2851a88"/>
    <ds:schemaRef ds:uri="9131c752-bd62-4747-a436-fb88e8c28e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Notice utilisateur</vt:lpstr>
      <vt:lpstr>calendrier 51 CP CC EPNL</vt:lpstr>
      <vt:lpstr>calendrier 36 CP  CC EPNL</vt:lpstr>
      <vt:lpstr>'calendrier 36 CP  CC EPNL'!Zone_d_impression</vt:lpstr>
      <vt:lpstr>'calendrier 51 CP CC EPNL'!Zone_d_impression</vt:lpstr>
      <vt:lpstr>'Notice utilisateur'!Zone_d_impression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ONFRAY</dc:creator>
  <cp:keywords/>
  <dc:description/>
  <cp:lastModifiedBy>Juliette OSTERBERGER</cp:lastModifiedBy>
  <cp:revision/>
  <dcterms:created xsi:type="dcterms:W3CDTF">2015-05-15T12:45:34Z</dcterms:created>
  <dcterms:modified xsi:type="dcterms:W3CDTF">2026-05-28T11:49:15Z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0x0101008F8EB6ACB9CBA9418BFF03A7F8130D8D</vt:lpwstr>
  </property>
  <property fmtid="{D5CDD505-2E9C-101B-9397-08002B2CF9AE}" pid="3" name="MediaServiceImageTags">
    <vt:lpwstr/>
  </property>
</Properties>
</file>